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год'!$A$1:$I$371</definedName>
  </definedNames>
  <calcPr fullCalcOnLoad="1"/>
</workbook>
</file>

<file path=xl/sharedStrings.xml><?xml version="1.0" encoding="utf-8"?>
<sst xmlns="http://schemas.openxmlformats.org/spreadsheetml/2006/main" count="1454" uniqueCount="485">
  <si>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</si>
  <si>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</si>
  <si>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</si>
  <si>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</si>
  <si>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</si>
  <si>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</si>
  <si>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</si>
  <si>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</si>
  <si>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</si>
  <si>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</si>
  <si>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</si>
  <si>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</si>
  <si>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</si>
  <si>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</si>
  <si>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</si>
  <si>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</si>
  <si>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</si>
  <si>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</si>
  <si>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</si>
  <si>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</si>
  <si>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</si>
  <si>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</si>
  <si>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</si>
  <si>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</si>
  <si>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</si>
  <si>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</si>
  <si>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</si>
  <si>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</si>
  <si>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</si>
  <si>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</si>
  <si>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</si>
  <si>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</si>
  <si>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</si>
  <si>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</si>
  <si>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</si>
  <si>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</si>
  <si>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</si>
  <si>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</si>
  <si>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</si>
  <si>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</si>
  <si>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</si>
  <si>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</si>
  <si>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</si>
  <si>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</si>
  <si>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</si>
  <si>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</si>
  <si>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</si>
  <si>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</si>
  <si>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</si>
  <si>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</si>
  <si>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</si>
  <si>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</si>
  <si>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</si>
  <si>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</si>
  <si>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</si>
  <si>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</si>
  <si>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</si>
  <si>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</si>
  <si>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</si>
  <si>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</si>
  <si>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</si>
  <si>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</si>
  <si>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</si>
  <si>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</si>
  <si>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</si>
  <si>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</si>
  <si>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</si>
  <si>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</si>
  <si>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</si>
  <si>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</si>
  <si>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</si>
  <si>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</si>
  <si>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</si>
  <si>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</si>
  <si>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</si>
  <si>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</si>
  <si>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</si>
  <si>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</si>
  <si>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</si>
  <si>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</si>
  <si>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</si>
  <si>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</si>
  <si>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</si>
  <si>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</si>
  <si>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</si>
  <si>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</si>
  <si>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</si>
  <si>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</si>
  <si>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</si>
  <si>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</si>
  <si>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</si>
  <si>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</si>
  <si>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</si>
  <si>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</si>
  <si>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</si>
  <si>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</si>
  <si>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</si>
  <si>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</si>
  <si>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</si>
  <si>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</si>
  <si>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</si>
  <si>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</si>
  <si>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</si>
  <si>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</si>
  <si>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</si>
  <si>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</si>
  <si>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</si>
  <si>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</si>
  <si>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</si>
  <si>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</si>
  <si>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</si>
  <si>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</si>
  <si>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</si>
  <si>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</si>
  <si>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</si>
  <si>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</si>
  <si>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</si>
  <si>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</si>
  <si>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</si>
  <si>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</si>
  <si>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</si>
  <si>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</si>
  <si>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</si>
  <si>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</si>
  <si>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</si>
  <si>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</si>
  <si>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</si>
  <si>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</si>
  <si>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</si>
  <si>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</si>
  <si>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</si>
  <si>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</si>
  <si>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</si>
  <si>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</si>
  <si>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</si>
  <si>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</si>
  <si>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</si>
  <si>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</si>
  <si>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</si>
  <si>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</si>
  <si>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</si>
  <si>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</si>
  <si>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</si>
  <si>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</si>
  <si>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</si>
  <si>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</si>
  <si>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</si>
  <si>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</si>
  <si>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</si>
  <si>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</si>
  <si>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</si>
  <si>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</si>
  <si>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</si>
  <si>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</si>
  <si>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</si>
  <si>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</si>
  <si>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</si>
  <si>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</si>
  <si>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</si>
  <si>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</si>
  <si>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</si>
  <si>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</si>
  <si>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</si>
  <si>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</si>
  <si>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</si>
  <si>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</si>
  <si>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</si>
  <si>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</si>
  <si>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</si>
  <si>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</si>
  <si>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</si>
  <si>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</si>
  <si>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</si>
  <si>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</si>
  <si>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</si>
  <si>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</si>
  <si>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</si>
  <si>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</si>
  <si>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</si>
  <si>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</si>
  <si>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</si>
  <si>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</si>
  <si>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</si>
  <si>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</si>
  <si>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</si>
  <si>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</si>
  <si>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</si>
  <si>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</si>
  <si>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</si>
  <si>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</si>
  <si>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</si>
  <si>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</si>
  <si>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</si>
  <si>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</si>
  <si>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</si>
  <si>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</si>
  <si>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</si>
  <si>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</si>
  <si>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</si>
  <si>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</si>
  <si>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</si>
  <si>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</si>
  <si>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</si>
  <si>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</si>
  <si>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</si>
  <si>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</si>
  <si>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</si>
  <si>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</si>
  <si>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</si>
  <si>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</si>
  <si>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</si>
  <si>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</si>
  <si>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</si>
  <si>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</si>
  <si>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</si>
  <si>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</si>
  <si>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</si>
  <si>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</si>
  <si>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</si>
  <si>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</si>
  <si>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</si>
  <si>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</si>
  <si>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</si>
  <si>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</si>
  <si>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</si>
  <si>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</si>
  <si>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</si>
  <si>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</si>
  <si>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</si>
  <si>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</si>
  <si>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</si>
  <si>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</si>
  <si>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</si>
  <si>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</si>
  <si>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</si>
  <si>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</si>
  <si>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</si>
  <si>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</si>
  <si>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</si>
  <si>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</si>
  <si>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</si>
  <si>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</si>
  <si>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</si>
  <si>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</si>
  <si>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</si>
  <si>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</si>
  <si>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</si>
  <si>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</si>
  <si>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</si>
  <si>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</si>
  <si>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</si>
  <si>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</si>
  <si>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</si>
  <si>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</si>
  <si>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</si>
  <si>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</si>
  <si>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</si>
  <si>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</si>
  <si>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</si>
  <si>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</si>
  <si>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</si>
  <si>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</si>
  <si>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</si>
  <si>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</si>
  <si>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</si>
  <si>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</si>
  <si>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</si>
  <si>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</si>
  <si>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</si>
  <si>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</si>
  <si>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</si>
  <si>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</si>
  <si>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</si>
  <si>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</si>
  <si>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</si>
  <si>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</si>
  <si>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</si>
  <si>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</si>
  <si>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</si>
  <si>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</si>
  <si>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</si>
  <si>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</si>
  <si>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</si>
  <si>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</si>
  <si>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</si>
  <si>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</si>
  <si>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</si>
  <si>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</si>
  <si>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</si>
  <si>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</si>
  <si>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</si>
  <si>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</si>
  <si>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</si>
  <si>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</si>
  <si>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</si>
  <si>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</si>
  <si>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</si>
  <si>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</si>
  <si>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</si>
  <si>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</si>
  <si>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</si>
  <si>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</si>
  <si>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</si>
  <si>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</si>
  <si>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</si>
  <si>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</si>
  <si>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</si>
  <si>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</si>
  <si>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</si>
  <si>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</si>
  <si>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</si>
  <si>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</si>
  <si>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</si>
  <si>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</si>
  <si>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</si>
  <si>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</si>
  <si>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</si>
  <si>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</si>
  <si>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</si>
  <si>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</si>
  <si>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</si>
  <si>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</si>
  <si>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</si>
  <si>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</si>
  <si>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</si>
  <si>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</si>
  <si>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</si>
  <si>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</si>
  <si>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</si>
  <si>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</si>
  <si>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</si>
  <si>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</si>
  <si>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</si>
  <si>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</si>
  <si>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</si>
  <si>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</si>
  <si>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</si>
  <si>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</si>
  <si>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</si>
  <si>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</si>
  <si>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</si>
  <si>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</si>
  <si>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</si>
  <si>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</si>
  <si>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</si>
  <si>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</si>
  <si>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</si>
  <si>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</si>
  <si>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</si>
  <si>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</si>
  <si>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</si>
  <si>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</si>
  <si>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</si>
  <si>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</si>
  <si>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</si>
  <si>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</si>
  <si>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</si>
  <si>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</si>
  <si>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</si>
  <si>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</si>
  <si>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</si>
  <si>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</si>
  <si>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</si>
  <si>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</si>
  <si>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</si>
  <si>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</si>
  <si>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</si>
  <si>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</si>
  <si>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</si>
  <si>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</si>
  <si>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</si>
  <si>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</si>
  <si>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</si>
  <si>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</si>
  <si>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</si>
  <si>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</si>
  <si>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</si>
  <si>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</si>
  <si>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</si>
  <si>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</si>
  <si>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</si>
  <si>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</si>
  <si>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</si>
  <si>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</si>
  <si>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</si>
  <si>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</si>
  <si>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</si>
  <si>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</si>
  <si>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</si>
  <si>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</si>
  <si>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</si>
  <si>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</si>
  <si>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</si>
  <si>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</si>
  <si>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</si>
  <si>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</si>
  <si>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</si>
  <si>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</si>
  <si>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</si>
  <si>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</si>
  <si>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</si>
  <si>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</si>
  <si>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</si>
  <si>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</si>
  <si>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</si>
  <si>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</si>
  <si>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</si>
  <si>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</si>
  <si>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</si>
  <si>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</si>
  <si>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</si>
  <si>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</si>
  <si>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</si>
  <si>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</si>
  <si>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</si>
  <si>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</si>
  <si>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</si>
  <si>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</si>
  <si>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</si>
  <si>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</si>
  <si>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</si>
  <si>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</si>
  <si>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</si>
  <si>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</si>
  <si>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</si>
  <si>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</si>
  <si>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</si>
  <si>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</si>
  <si>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</si>
  <si>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</si>
  <si>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</si>
  <si>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</si>
  <si>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</si>
  <si>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</si>
  <si>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</si>
  <si>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</si>
  <si>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</si>
  <si>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</si>
  <si>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</si>
  <si>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</si>
  <si>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</si>
  <si>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</si>
  <si>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</si>
  <si>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</si>
  <si>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</si>
  <si>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</si>
  <si>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</si>
  <si>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</si>
  <si>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</si>
  <si>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</si>
  <si>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</si>
  <si>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</si>
  <si>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</si>
  <si>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</si>
  <si>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</si>
  <si>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</si>
  <si>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</si>
  <si>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</si>
  <si>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</si>
  <si>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</si>
  <si>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</si>
  <si>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5310110020</t>
  </si>
  <si>
    <t>8710000460</t>
  </si>
  <si>
    <t>6610100590</t>
  </si>
  <si>
    <t>8810011440</t>
  </si>
  <si>
    <t>7110100590</t>
  </si>
  <si>
    <t xml:space="preserve">          </t>
  </si>
  <si>
    <t xml:space="preserve">                                    </t>
  </si>
  <si>
    <t>5210200000</t>
  </si>
  <si>
    <t>5210200590</t>
  </si>
  <si>
    <t>Реализация мероприятий по проектам инициативного бюджетирования Старотитаровского сельского поселения Темрюкского района</t>
  </si>
  <si>
    <t>6320210380</t>
  </si>
  <si>
    <t>Специалист 1 категории финансового отдела администрации Старотитаровского сельского поселения Темрюкского района</t>
  </si>
  <si>
    <t>Н.В. Титаренко</t>
  </si>
  <si>
    <t>Финансовое обеспечение передаваемых полномочий по созданию условий для обеспечения жителей Старотитаровского сельского поселения Темрюкского района услугами торговли</t>
  </si>
  <si>
    <t xml:space="preserve">Расходы в части принятия решений о размещении нестационарных торговых объектов на территории Старотитаровского сельского поселения Темрюкского района </t>
  </si>
  <si>
    <t>8700000000</t>
  </si>
  <si>
    <t>8710000000</t>
  </si>
  <si>
    <t>8910000470</t>
  </si>
  <si>
    <t>Исполнение инх обязательств Старотитаровского сельского поселения Темрюкского района</t>
  </si>
  <si>
    <t>Уплата иных налогов, сборов и иныых платежей</t>
  </si>
  <si>
    <t>9000000000</t>
  </si>
  <si>
    <t>9010010050</t>
  </si>
  <si>
    <t>Сводная бюджетная роспись бюджета Старотитаровского сельского поселения Темрюкского района на 2023 год</t>
  </si>
  <si>
    <t>01 июня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</si>
</sst>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&quot;р.&quot;"/>
    <numFmt numFmtId="19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right" vertical="top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93" fontId="8" fillId="0" borderId="10" xfId="0" applyNumberFormat="1" applyFont="1" applyFill="1" applyBorder="1" applyAlignment="1">
      <alignment horizontal="right" vertical="top"/>
    </xf>
    <xf numFmtId="193" fontId="9" fillId="33" borderId="0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Alignment="1">
      <alignment horizontal="right" vertical="top"/>
    </xf>
    <xf numFmtId="193" fontId="6" fillId="33" borderId="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7"/>
  <sheetViews>
    <sheetView tabSelected="1" view="pageBreakPreview" zoomScale="90" zoomScaleSheetLayoutView="90" zoomScalePageLayoutView="0" workbookViewId="0" topLeftCell="A1">
      <selection activeCell="B10" sqref="B10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7.75390625" style="70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100" t="s">
        <v>221</v>
      </c>
      <c r="E1" s="100"/>
      <c r="F1" s="100"/>
      <c r="G1" s="100"/>
      <c r="H1" s="100"/>
      <c r="I1" s="100"/>
      <c r="J1" s="100"/>
    </row>
    <row r="2" spans="2:10" ht="18.75" customHeight="1">
      <c r="B2" s="101" t="s">
        <v>222</v>
      </c>
      <c r="C2" s="101"/>
      <c r="D2" s="101"/>
      <c r="E2" s="101"/>
      <c r="F2" s="101"/>
      <c r="G2" s="101"/>
      <c r="H2" s="101"/>
      <c r="I2" s="101"/>
      <c r="J2" s="8"/>
    </row>
    <row r="3" spans="2:10" ht="18.75" customHeight="1">
      <c r="B3" s="101"/>
      <c r="C3" s="101"/>
      <c r="D3" s="101"/>
      <c r="E3" s="101"/>
      <c r="F3" s="101"/>
      <c r="G3" s="101"/>
      <c r="H3" s="101"/>
      <c r="I3" s="101"/>
      <c r="J3" s="2"/>
    </row>
    <row r="4" spans="1:10" ht="18.75" customHeight="1">
      <c r="A4" s="10" t="s">
        <v>86</v>
      </c>
      <c r="B4" s="48"/>
      <c r="C4" s="49"/>
      <c r="D4" s="49"/>
      <c r="E4" s="49"/>
      <c r="F4" s="49"/>
      <c r="G4" s="48"/>
      <c r="H4" s="102" t="s">
        <v>226</v>
      </c>
      <c r="I4" s="102"/>
      <c r="J4" s="2"/>
    </row>
    <row r="5" spans="3:9" ht="18.75" customHeight="1">
      <c r="C5" s="98" t="s">
        <v>223</v>
      </c>
      <c r="D5" s="98"/>
      <c r="E5" s="98"/>
      <c r="F5" s="98"/>
      <c r="H5" s="98" t="s">
        <v>224</v>
      </c>
      <c r="I5" s="98"/>
    </row>
    <row r="6" spans="3:9" ht="18.75" customHeight="1">
      <c r="C6" s="99" t="s">
        <v>484</v>
      </c>
      <c r="D6" s="99"/>
      <c r="E6" s="99"/>
      <c r="F6" s="99"/>
      <c r="H6" s="50"/>
      <c r="I6" s="63"/>
    </row>
    <row r="7" spans="2:9" ht="21.75" customHeight="1">
      <c r="B7" s="11"/>
      <c r="C7" s="98" t="s">
        <v>225</v>
      </c>
      <c r="D7" s="98"/>
      <c r="E7" s="98"/>
      <c r="F7" s="98"/>
      <c r="G7" s="12"/>
      <c r="H7" s="12"/>
      <c r="I7" s="64"/>
    </row>
    <row r="8" spans="1:10" ht="51" customHeight="1">
      <c r="A8" s="97" t="s">
        <v>483</v>
      </c>
      <c r="B8" s="97"/>
      <c r="C8" s="97"/>
      <c r="D8" s="97"/>
      <c r="E8" s="97"/>
      <c r="F8" s="97"/>
      <c r="G8" s="97"/>
      <c r="H8" s="97"/>
      <c r="I8" s="97"/>
      <c r="J8" s="97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65" t="s">
        <v>220</v>
      </c>
      <c r="J9" s="7"/>
      <c r="N9" s="1" t="s">
        <v>244</v>
      </c>
    </row>
    <row r="10" spans="1:9" ht="47.25">
      <c r="A10" s="14" t="s">
        <v>47</v>
      </c>
      <c r="B10" s="16" t="s">
        <v>219</v>
      </c>
      <c r="C10" s="16" t="s">
        <v>104</v>
      </c>
      <c r="D10" s="15" t="s">
        <v>37</v>
      </c>
      <c r="E10" s="15" t="s">
        <v>38</v>
      </c>
      <c r="F10" s="15" t="s">
        <v>40</v>
      </c>
      <c r="G10" s="15" t="s">
        <v>105</v>
      </c>
      <c r="H10" s="16" t="s">
        <v>218</v>
      </c>
      <c r="I10" s="66" t="s">
        <v>39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4">
        <v>8</v>
      </c>
    </row>
    <row r="12" spans="1:9" ht="18" customHeight="1">
      <c r="A12" s="17">
        <v>1</v>
      </c>
      <c r="B12" s="60" t="s">
        <v>256</v>
      </c>
      <c r="C12" s="19"/>
      <c r="D12" s="20"/>
      <c r="E12" s="20"/>
      <c r="F12" s="20" t="s">
        <v>244</v>
      </c>
      <c r="G12" s="20"/>
      <c r="H12" s="20"/>
      <c r="I12" s="62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131</v>
      </c>
      <c r="F13" s="22"/>
      <c r="G13" s="22"/>
      <c r="H13" s="22"/>
      <c r="I13" s="75">
        <f>I14+I20+I53+I58+I40+I45</f>
        <v>25632719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76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415</v>
      </c>
      <c r="G15" s="22"/>
      <c r="H15" s="22"/>
      <c r="I15" s="76">
        <f>I16</f>
        <v>1362500</v>
      </c>
    </row>
    <row r="16" spans="1:9" ht="17.25" customHeight="1">
      <c r="A16" s="17"/>
      <c r="B16" s="23" t="s">
        <v>274</v>
      </c>
      <c r="C16" s="23">
        <v>992</v>
      </c>
      <c r="D16" s="22" t="s">
        <v>29</v>
      </c>
      <c r="E16" s="22" t="s">
        <v>31</v>
      </c>
      <c r="F16" s="22" t="s">
        <v>416</v>
      </c>
      <c r="G16" s="22"/>
      <c r="H16" s="22"/>
      <c r="I16" s="76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417</v>
      </c>
      <c r="G17" s="22"/>
      <c r="H17" s="22"/>
      <c r="I17" s="76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417</v>
      </c>
      <c r="G18" s="22" t="s">
        <v>132</v>
      </c>
      <c r="H18" s="22"/>
      <c r="I18" s="76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227</v>
      </c>
      <c r="G19" s="22" t="s">
        <v>133</v>
      </c>
      <c r="H19" s="22"/>
      <c r="I19" s="76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77">
        <f>I21+I32+I29+I36</f>
        <v>8232865</v>
      </c>
    </row>
    <row r="21" spans="1:9" ht="31.5" customHeight="1">
      <c r="A21" s="17"/>
      <c r="B21" s="27" t="s">
        <v>289</v>
      </c>
      <c r="C21" s="23">
        <v>992</v>
      </c>
      <c r="D21" s="22" t="s">
        <v>29</v>
      </c>
      <c r="E21" s="22" t="s">
        <v>35</v>
      </c>
      <c r="F21" s="22" t="s">
        <v>106</v>
      </c>
      <c r="G21" s="22"/>
      <c r="H21" s="22"/>
      <c r="I21" s="76">
        <f>I22</f>
        <v>8225265</v>
      </c>
    </row>
    <row r="22" spans="1:9" ht="30.75" customHeight="1">
      <c r="A22" s="17"/>
      <c r="B22" s="28" t="s">
        <v>134</v>
      </c>
      <c r="C22" s="23">
        <v>992</v>
      </c>
      <c r="D22" s="22" t="s">
        <v>29</v>
      </c>
      <c r="E22" s="22" t="s">
        <v>35</v>
      </c>
      <c r="F22" s="22" t="s">
        <v>107</v>
      </c>
      <c r="G22" s="22"/>
      <c r="H22" s="22"/>
      <c r="I22" s="76">
        <f>I23</f>
        <v>8225265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135</v>
      </c>
      <c r="G23" s="22"/>
      <c r="H23" s="22"/>
      <c r="I23" s="76">
        <f>I24</f>
        <v>8225265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136</v>
      </c>
      <c r="G24" s="22"/>
      <c r="H24" s="22"/>
      <c r="I24" s="76">
        <f>I25+I26+I27+I28</f>
        <v>8225265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136</v>
      </c>
      <c r="G25" s="22" t="s">
        <v>132</v>
      </c>
      <c r="H25" s="22"/>
      <c r="I25" s="76">
        <f>5057530+1527370+335015+101150+35000+10600+125280</f>
        <v>7191945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136</v>
      </c>
      <c r="G26" s="22" t="s">
        <v>133</v>
      </c>
      <c r="H26" s="22"/>
      <c r="I26" s="76">
        <f>1040700+118400-45600-44200-125280</f>
        <v>944020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136</v>
      </c>
      <c r="G27" s="22" t="s">
        <v>138</v>
      </c>
      <c r="H27" s="22"/>
      <c r="I27" s="76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136</v>
      </c>
      <c r="G28" s="22" t="s">
        <v>138</v>
      </c>
      <c r="H28" s="22"/>
      <c r="I28" s="76">
        <f>1000+24400+19700+44200</f>
        <v>89300</v>
      </c>
    </row>
    <row r="29" spans="1:9" s="87" customFormat="1" ht="15.75" customHeight="1" hidden="1">
      <c r="A29" s="34"/>
      <c r="B29" s="54" t="s">
        <v>405</v>
      </c>
      <c r="C29" s="54">
        <v>992</v>
      </c>
      <c r="D29" s="32" t="s">
        <v>29</v>
      </c>
      <c r="E29" s="32" t="s">
        <v>35</v>
      </c>
      <c r="F29" s="32" t="s">
        <v>406</v>
      </c>
      <c r="G29" s="32"/>
      <c r="H29" s="32"/>
      <c r="I29" s="76">
        <f>I30</f>
        <v>0</v>
      </c>
    </row>
    <row r="30" spans="1:9" ht="15.75" customHeight="1" hidden="1">
      <c r="A30" s="17"/>
      <c r="B30" s="23" t="s">
        <v>407</v>
      </c>
      <c r="C30" s="23">
        <v>992</v>
      </c>
      <c r="D30" s="22" t="s">
        <v>29</v>
      </c>
      <c r="E30" s="22" t="s">
        <v>35</v>
      </c>
      <c r="F30" s="22" t="s">
        <v>408</v>
      </c>
      <c r="G30" s="22"/>
      <c r="H30" s="22"/>
      <c r="I30" s="76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408</v>
      </c>
      <c r="G31" s="22" t="s">
        <v>138</v>
      </c>
      <c r="H31" s="22"/>
      <c r="I31" s="76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418</v>
      </c>
      <c r="G32" s="22"/>
      <c r="H32" s="22"/>
      <c r="I32" s="76">
        <f>I33</f>
        <v>7600</v>
      </c>
      <c r="L32" s="3"/>
    </row>
    <row r="33" spans="1:12" ht="19.5" customHeight="1">
      <c r="A33" s="17"/>
      <c r="B33" s="30" t="s">
        <v>140</v>
      </c>
      <c r="C33" s="23">
        <v>992</v>
      </c>
      <c r="D33" s="22" t="s">
        <v>29</v>
      </c>
      <c r="E33" s="22" t="s">
        <v>35</v>
      </c>
      <c r="F33" s="22" t="s">
        <v>419</v>
      </c>
      <c r="G33" s="22"/>
      <c r="H33" s="22"/>
      <c r="I33" s="76">
        <f>I35</f>
        <v>7600</v>
      </c>
      <c r="L33" s="3"/>
    </row>
    <row r="34" spans="1:12" ht="32.25" customHeight="1">
      <c r="A34" s="17"/>
      <c r="B34" s="29" t="s">
        <v>139</v>
      </c>
      <c r="C34" s="23">
        <v>992</v>
      </c>
      <c r="D34" s="22" t="s">
        <v>29</v>
      </c>
      <c r="E34" s="22" t="s">
        <v>35</v>
      </c>
      <c r="F34" s="22" t="s">
        <v>419</v>
      </c>
      <c r="G34" s="22"/>
      <c r="H34" s="22"/>
      <c r="I34" s="76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419</v>
      </c>
      <c r="G35" s="22" t="s">
        <v>133</v>
      </c>
      <c r="H35" s="51"/>
      <c r="I35" s="76">
        <f>7600</f>
        <v>7600</v>
      </c>
      <c r="L35" s="3"/>
    </row>
    <row r="36" spans="1:12" ht="16.5" customHeight="1" hidden="1">
      <c r="A36" s="17"/>
      <c r="B36" s="23" t="s">
        <v>458</v>
      </c>
      <c r="C36" s="23">
        <v>992</v>
      </c>
      <c r="D36" s="22" t="s">
        <v>29</v>
      </c>
      <c r="E36" s="22" t="s">
        <v>35</v>
      </c>
      <c r="F36" s="22" t="s">
        <v>125</v>
      </c>
      <c r="G36" s="22"/>
      <c r="H36" s="51"/>
      <c r="I36" s="76">
        <f>I37</f>
        <v>0</v>
      </c>
      <c r="L36" s="3"/>
    </row>
    <row r="37" spans="1:12" ht="16.5" customHeight="1" hidden="1">
      <c r="A37" s="17"/>
      <c r="B37" s="23" t="s">
        <v>405</v>
      </c>
      <c r="C37" s="23">
        <v>992</v>
      </c>
      <c r="D37" s="22" t="s">
        <v>29</v>
      </c>
      <c r="E37" s="22" t="s">
        <v>35</v>
      </c>
      <c r="F37" s="22" t="s">
        <v>406</v>
      </c>
      <c r="G37" s="22"/>
      <c r="H37" s="51"/>
      <c r="I37" s="76">
        <f>I38</f>
        <v>0</v>
      </c>
      <c r="L37" s="3"/>
    </row>
    <row r="38" spans="1:12" ht="16.5" customHeight="1" hidden="1">
      <c r="A38" s="17"/>
      <c r="B38" s="23" t="s">
        <v>407</v>
      </c>
      <c r="C38" s="23">
        <v>992</v>
      </c>
      <c r="D38" s="22" t="s">
        <v>29</v>
      </c>
      <c r="E38" s="22" t="s">
        <v>35</v>
      </c>
      <c r="F38" s="22" t="s">
        <v>408</v>
      </c>
      <c r="G38" s="22"/>
      <c r="H38" s="51"/>
      <c r="I38" s="76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408</v>
      </c>
      <c r="G39" s="22" t="s">
        <v>138</v>
      </c>
      <c r="H39" s="51"/>
      <c r="I39" s="76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75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420</v>
      </c>
      <c r="G41" s="32"/>
      <c r="H41" s="32"/>
      <c r="I41" s="76">
        <f>I42</f>
        <v>170900</v>
      </c>
    </row>
    <row r="42" spans="1:9" ht="15.75" customHeight="1" hidden="1">
      <c r="A42" s="17"/>
      <c r="B42" s="29" t="s">
        <v>141</v>
      </c>
      <c r="C42" s="23">
        <v>992</v>
      </c>
      <c r="D42" s="22" t="s">
        <v>29</v>
      </c>
      <c r="E42" s="22" t="s">
        <v>63</v>
      </c>
      <c r="F42" s="22" t="s">
        <v>421</v>
      </c>
      <c r="G42" s="32"/>
      <c r="H42" s="32"/>
      <c r="I42" s="76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422</v>
      </c>
      <c r="G43" s="32"/>
      <c r="H43" s="32"/>
      <c r="I43" s="76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422</v>
      </c>
      <c r="G44" s="32" t="s">
        <v>142</v>
      </c>
      <c r="H44" s="32"/>
      <c r="I44" s="76">
        <f>170900</f>
        <v>170900</v>
      </c>
    </row>
    <row r="45" spans="1:9" ht="19.5" customHeight="1" hidden="1">
      <c r="A45" s="17"/>
      <c r="B45" s="35" t="s">
        <v>245</v>
      </c>
      <c r="C45" s="36">
        <v>992</v>
      </c>
      <c r="D45" s="37" t="s">
        <v>29</v>
      </c>
      <c r="E45" s="37" t="s">
        <v>32</v>
      </c>
      <c r="F45" s="32"/>
      <c r="G45" s="32"/>
      <c r="H45" s="17"/>
      <c r="I45" s="75">
        <f>I46</f>
        <v>0</v>
      </c>
    </row>
    <row r="46" spans="1:9" ht="19.5" customHeight="1" hidden="1">
      <c r="A46" s="17"/>
      <c r="B46" s="58" t="s">
        <v>246</v>
      </c>
      <c r="C46" s="54">
        <v>992</v>
      </c>
      <c r="D46" s="32" t="s">
        <v>29</v>
      </c>
      <c r="E46" s="32" t="s">
        <v>32</v>
      </c>
      <c r="F46" s="32" t="s">
        <v>239</v>
      </c>
      <c r="G46" s="32"/>
      <c r="H46" s="17"/>
      <c r="I46" s="76">
        <f>I47</f>
        <v>0</v>
      </c>
    </row>
    <row r="47" spans="1:9" ht="19.5" customHeight="1" hidden="1">
      <c r="A47" s="17"/>
      <c r="B47" s="58" t="s">
        <v>247</v>
      </c>
      <c r="C47" s="54">
        <v>992</v>
      </c>
      <c r="D47" s="32" t="s">
        <v>29</v>
      </c>
      <c r="E47" s="32" t="s">
        <v>32</v>
      </c>
      <c r="F47" s="32" t="s">
        <v>248</v>
      </c>
      <c r="G47" s="32"/>
      <c r="H47" s="17"/>
      <c r="I47" s="76">
        <f>I48</f>
        <v>0</v>
      </c>
    </row>
    <row r="48" spans="1:9" ht="19.5" customHeight="1" hidden="1">
      <c r="A48" s="17"/>
      <c r="B48" s="58" t="s">
        <v>249</v>
      </c>
      <c r="C48" s="54">
        <v>992</v>
      </c>
      <c r="D48" s="32" t="s">
        <v>29</v>
      </c>
      <c r="E48" s="32" t="s">
        <v>32</v>
      </c>
      <c r="F48" s="32" t="s">
        <v>248</v>
      </c>
      <c r="G48" s="32" t="s">
        <v>250</v>
      </c>
      <c r="H48" s="17"/>
      <c r="I48" s="76">
        <v>0</v>
      </c>
    </row>
    <row r="49" spans="1:9" ht="32.25" customHeight="1">
      <c r="A49" s="17"/>
      <c r="B49" s="58" t="s">
        <v>282</v>
      </c>
      <c r="C49" s="23">
        <v>992</v>
      </c>
      <c r="D49" s="22" t="s">
        <v>29</v>
      </c>
      <c r="E49" s="22" t="s">
        <v>63</v>
      </c>
      <c r="F49" s="22" t="s">
        <v>423</v>
      </c>
      <c r="G49" s="32"/>
      <c r="H49" s="17"/>
      <c r="I49" s="76">
        <f>I50</f>
        <v>183700</v>
      </c>
    </row>
    <row r="50" spans="1:9" ht="19.5" customHeight="1">
      <c r="A50" s="17"/>
      <c r="B50" s="29" t="s">
        <v>283</v>
      </c>
      <c r="C50" s="23">
        <v>992</v>
      </c>
      <c r="D50" s="22" t="s">
        <v>29</v>
      </c>
      <c r="E50" s="22" t="s">
        <v>63</v>
      </c>
      <c r="F50" s="22" t="s">
        <v>424</v>
      </c>
      <c r="G50" s="32"/>
      <c r="H50" s="17"/>
      <c r="I50" s="76">
        <f>I51</f>
        <v>183700</v>
      </c>
    </row>
    <row r="51" spans="1:9" ht="19.5" customHeight="1">
      <c r="A51" s="17"/>
      <c r="B51" s="58" t="s">
        <v>77</v>
      </c>
      <c r="C51" s="23">
        <v>992</v>
      </c>
      <c r="D51" s="22" t="s">
        <v>29</v>
      </c>
      <c r="E51" s="22" t="s">
        <v>63</v>
      </c>
      <c r="F51" s="22" t="s">
        <v>425</v>
      </c>
      <c r="G51" s="32"/>
      <c r="H51" s="17"/>
      <c r="I51" s="76">
        <f>I52</f>
        <v>183700</v>
      </c>
    </row>
    <row r="52" spans="1:9" ht="19.5" customHeight="1">
      <c r="A52" s="17"/>
      <c r="B52" s="58" t="s">
        <v>59</v>
      </c>
      <c r="C52" s="23">
        <v>992</v>
      </c>
      <c r="D52" s="22" t="s">
        <v>29</v>
      </c>
      <c r="E52" s="22" t="s">
        <v>63</v>
      </c>
      <c r="F52" s="22" t="s">
        <v>425</v>
      </c>
      <c r="G52" s="32" t="s">
        <v>142</v>
      </c>
      <c r="H52" s="17"/>
      <c r="I52" s="76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75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123</v>
      </c>
      <c r="G54" s="22"/>
      <c r="H54" s="22"/>
      <c r="I54" s="76">
        <f>I55</f>
        <v>20000</v>
      </c>
    </row>
    <row r="55" spans="1:9" ht="18.75" customHeight="1">
      <c r="A55" s="17"/>
      <c r="B55" s="29" t="s">
        <v>143</v>
      </c>
      <c r="C55" s="23">
        <v>992</v>
      </c>
      <c r="D55" s="22" t="s">
        <v>29</v>
      </c>
      <c r="E55" s="22" t="s">
        <v>54</v>
      </c>
      <c r="F55" s="33" t="s">
        <v>124</v>
      </c>
      <c r="G55" s="22"/>
      <c r="H55" s="22"/>
      <c r="I55" s="76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426</v>
      </c>
      <c r="G56" s="22"/>
      <c r="H56" s="22"/>
      <c r="I56" s="76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426</v>
      </c>
      <c r="G57" s="22" t="s">
        <v>144</v>
      </c>
      <c r="H57" s="22"/>
      <c r="I57" s="76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75">
        <f>I59+I78+I97+I106+I111+I121+I116+I125+I129</f>
        <v>15662754</v>
      </c>
      <c r="L58" s="3"/>
    </row>
    <row r="59" spans="1:9" ht="30" customHeight="1">
      <c r="A59" s="17"/>
      <c r="B59" s="27" t="s">
        <v>290</v>
      </c>
      <c r="C59" s="23">
        <v>992</v>
      </c>
      <c r="D59" s="22" t="s">
        <v>29</v>
      </c>
      <c r="E59" s="22" t="s">
        <v>55</v>
      </c>
      <c r="F59" s="22" t="s">
        <v>291</v>
      </c>
      <c r="G59" s="22"/>
      <c r="H59" s="22"/>
      <c r="I59" s="76">
        <f>I60+I66+I72</f>
        <v>14473554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292</v>
      </c>
      <c r="G60" s="22"/>
      <c r="H60" s="22"/>
      <c r="I60" s="76">
        <f>I61</f>
        <v>4363554</v>
      </c>
      <c r="L60" s="3"/>
    </row>
    <row r="61" spans="1:12" ht="21" customHeight="1">
      <c r="A61" s="17"/>
      <c r="B61" s="23" t="s">
        <v>275</v>
      </c>
      <c r="C61" s="23">
        <v>992</v>
      </c>
      <c r="D61" s="22" t="s">
        <v>29</v>
      </c>
      <c r="E61" s="22" t="s">
        <v>55</v>
      </c>
      <c r="F61" s="22" t="s">
        <v>293</v>
      </c>
      <c r="G61" s="22"/>
      <c r="H61" s="22"/>
      <c r="I61" s="76">
        <f>I62</f>
        <v>4363554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294</v>
      </c>
      <c r="G62" s="22"/>
      <c r="H62" s="22"/>
      <c r="I62" s="76">
        <f>I63+I64+I65</f>
        <v>4363554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294</v>
      </c>
      <c r="G63" s="22" t="s">
        <v>137</v>
      </c>
      <c r="H63" s="22"/>
      <c r="I63" s="76">
        <f>2825577+853323+116785+35269+37000-24700-10</f>
        <v>3843244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294</v>
      </c>
      <c r="G64" s="22" t="s">
        <v>133</v>
      </c>
      <c r="H64" s="22"/>
      <c r="I64" s="76">
        <f>459300+8300+28000+24700+10</f>
        <v>520310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294</v>
      </c>
      <c r="G65" s="22" t="s">
        <v>138</v>
      </c>
      <c r="H65" s="22"/>
      <c r="I65" s="76">
        <v>0</v>
      </c>
      <c r="L65" s="3"/>
    </row>
    <row r="66" spans="1:12" ht="33.75" customHeight="1">
      <c r="A66" s="17"/>
      <c r="B66" s="23" t="s">
        <v>217</v>
      </c>
      <c r="C66" s="23">
        <v>992</v>
      </c>
      <c r="D66" s="22" t="s">
        <v>29</v>
      </c>
      <c r="E66" s="22" t="s">
        <v>55</v>
      </c>
      <c r="F66" s="22" t="s">
        <v>295</v>
      </c>
      <c r="G66" s="22"/>
      <c r="H66" s="22"/>
      <c r="I66" s="76">
        <f>I67</f>
        <v>8676500</v>
      </c>
      <c r="L66" s="3"/>
    </row>
    <row r="67" spans="1:12" ht="18.75" customHeight="1">
      <c r="A67" s="17"/>
      <c r="B67" s="23" t="s">
        <v>145</v>
      </c>
      <c r="C67" s="23">
        <v>992</v>
      </c>
      <c r="D67" s="22" t="s">
        <v>29</v>
      </c>
      <c r="E67" s="22" t="s">
        <v>55</v>
      </c>
      <c r="F67" s="22" t="s">
        <v>296</v>
      </c>
      <c r="G67" s="22"/>
      <c r="H67" s="22"/>
      <c r="I67" s="76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297</v>
      </c>
      <c r="G68" s="22"/>
      <c r="H68" s="22"/>
      <c r="I68" s="76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297</v>
      </c>
      <c r="G69" s="22" t="s">
        <v>137</v>
      </c>
      <c r="H69" s="22"/>
      <c r="I69" s="76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297</v>
      </c>
      <c r="G70" s="22" t="s">
        <v>133</v>
      </c>
      <c r="H70" s="22"/>
      <c r="I70" s="76">
        <f>408800+970200+384500-32000</f>
        <v>1731500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297</v>
      </c>
      <c r="G71" s="22" t="s">
        <v>138</v>
      </c>
      <c r="H71" s="22"/>
      <c r="I71" s="76">
        <f>46000+13000+32000</f>
        <v>91000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298</v>
      </c>
      <c r="G72" s="22"/>
      <c r="H72" s="22"/>
      <c r="I72" s="76">
        <f>I73</f>
        <v>1433500</v>
      </c>
      <c r="L72" s="3"/>
    </row>
    <row r="73" spans="1:12" ht="33.75" customHeight="1">
      <c r="A73" s="17"/>
      <c r="B73" s="23" t="s">
        <v>146</v>
      </c>
      <c r="C73" s="23">
        <v>992</v>
      </c>
      <c r="D73" s="22" t="s">
        <v>29</v>
      </c>
      <c r="E73" s="22" t="s">
        <v>55</v>
      </c>
      <c r="F73" s="22" t="s">
        <v>299</v>
      </c>
      <c r="G73" s="22"/>
      <c r="H73" s="22"/>
      <c r="I73" s="76">
        <f>I74</f>
        <v>1433500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300</v>
      </c>
      <c r="G74" s="22"/>
      <c r="H74" s="22"/>
      <c r="I74" s="76">
        <f>I75+I76+I77</f>
        <v>1433500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300</v>
      </c>
      <c r="G75" s="22" t="s">
        <v>137</v>
      </c>
      <c r="H75" s="22"/>
      <c r="I75" s="76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300</v>
      </c>
      <c r="G76" s="22" t="s">
        <v>133</v>
      </c>
      <c r="H76" s="22"/>
      <c r="I76" s="76">
        <v>84400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300</v>
      </c>
      <c r="G77" s="22" t="s">
        <v>138</v>
      </c>
      <c r="H77" s="22"/>
      <c r="I77" s="76">
        <v>0</v>
      </c>
      <c r="L77" s="3"/>
    </row>
    <row r="78" spans="1:12" s="87" customFormat="1" ht="33" customHeight="1">
      <c r="A78" s="34"/>
      <c r="B78" s="58" t="s">
        <v>301</v>
      </c>
      <c r="C78" s="54">
        <v>992</v>
      </c>
      <c r="D78" s="32" t="s">
        <v>29</v>
      </c>
      <c r="E78" s="32" t="s">
        <v>55</v>
      </c>
      <c r="F78" s="32" t="s">
        <v>302</v>
      </c>
      <c r="G78" s="32"/>
      <c r="H78" s="32"/>
      <c r="I78" s="76">
        <f>I79+I85+I89+I93</f>
        <v>504400</v>
      </c>
      <c r="L78" s="88"/>
    </row>
    <row r="79" spans="1:12" ht="31.5" customHeight="1">
      <c r="A79" s="17"/>
      <c r="B79" s="23" t="s">
        <v>305</v>
      </c>
      <c r="C79" s="23">
        <v>992</v>
      </c>
      <c r="D79" s="22" t="s">
        <v>29</v>
      </c>
      <c r="E79" s="22" t="s">
        <v>55</v>
      </c>
      <c r="F79" s="22" t="s">
        <v>303</v>
      </c>
      <c r="G79" s="22"/>
      <c r="H79" s="22"/>
      <c r="I79" s="76">
        <f>I80</f>
        <v>374400</v>
      </c>
      <c r="L79" s="3"/>
    </row>
    <row r="80" spans="1:12" ht="18" customHeight="1">
      <c r="A80" s="17"/>
      <c r="B80" s="29" t="s">
        <v>148</v>
      </c>
      <c r="C80" s="23">
        <v>992</v>
      </c>
      <c r="D80" s="22" t="s">
        <v>29</v>
      </c>
      <c r="E80" s="22" t="s">
        <v>55</v>
      </c>
      <c r="F80" s="22" t="s">
        <v>304</v>
      </c>
      <c r="G80" s="22"/>
      <c r="H80" s="22"/>
      <c r="I80" s="76">
        <f>I81</f>
        <v>374400</v>
      </c>
      <c r="L80" s="3"/>
    </row>
    <row r="81" spans="1:12" ht="18.75">
      <c r="A81" s="17"/>
      <c r="B81" s="29" t="s">
        <v>149</v>
      </c>
      <c r="C81" s="23">
        <v>992</v>
      </c>
      <c r="D81" s="22" t="s">
        <v>29</v>
      </c>
      <c r="E81" s="22" t="s">
        <v>55</v>
      </c>
      <c r="F81" s="22" t="s">
        <v>461</v>
      </c>
      <c r="G81" s="22"/>
      <c r="H81" s="22"/>
      <c r="I81" s="76">
        <f>I82+I83+I84</f>
        <v>374400</v>
      </c>
      <c r="L81" s="3"/>
    </row>
    <row r="82" spans="1:12" ht="21.75" customHeight="1">
      <c r="A82" s="17"/>
      <c r="B82" s="23" t="s">
        <v>276</v>
      </c>
      <c r="C82" s="23">
        <v>992</v>
      </c>
      <c r="D82" s="22" t="s">
        <v>29</v>
      </c>
      <c r="E82" s="22" t="s">
        <v>55</v>
      </c>
      <c r="F82" s="22" t="s">
        <v>461</v>
      </c>
      <c r="G82" s="22" t="s">
        <v>150</v>
      </c>
      <c r="H82" s="22"/>
      <c r="I82" s="76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129</v>
      </c>
      <c r="G83" s="22" t="s">
        <v>138</v>
      </c>
      <c r="H83" s="22"/>
      <c r="I83" s="76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129</v>
      </c>
      <c r="G84" s="22" t="s">
        <v>138</v>
      </c>
      <c r="H84" s="22"/>
      <c r="I84" s="76">
        <v>0</v>
      </c>
      <c r="L84" s="3"/>
    </row>
    <row r="85" spans="1:9" ht="34.5" customHeight="1">
      <c r="A85" s="17"/>
      <c r="B85" s="81" t="s">
        <v>308</v>
      </c>
      <c r="C85" s="23">
        <v>992</v>
      </c>
      <c r="D85" s="22" t="s">
        <v>29</v>
      </c>
      <c r="E85" s="22" t="s">
        <v>55</v>
      </c>
      <c r="F85" s="22" t="s">
        <v>306</v>
      </c>
      <c r="G85" s="22"/>
      <c r="H85" s="22"/>
      <c r="I85" s="76">
        <f>I86</f>
        <v>10000</v>
      </c>
    </row>
    <row r="86" spans="1:9" ht="19.5" customHeight="1">
      <c r="A86" s="17"/>
      <c r="B86" s="58" t="s">
        <v>151</v>
      </c>
      <c r="C86" s="23">
        <v>992</v>
      </c>
      <c r="D86" s="22" t="s">
        <v>29</v>
      </c>
      <c r="E86" s="22" t="s">
        <v>55</v>
      </c>
      <c r="F86" s="22" t="s">
        <v>307</v>
      </c>
      <c r="G86" s="22"/>
      <c r="H86" s="22"/>
      <c r="I86" s="76">
        <f>I87</f>
        <v>10000</v>
      </c>
    </row>
    <row r="87" spans="1:9" ht="19.5" customHeight="1">
      <c r="A87" s="17"/>
      <c r="B87" s="58" t="s">
        <v>152</v>
      </c>
      <c r="C87" s="23">
        <v>992</v>
      </c>
      <c r="D87" s="22" t="s">
        <v>29</v>
      </c>
      <c r="E87" s="22" t="s">
        <v>55</v>
      </c>
      <c r="F87" s="22" t="s">
        <v>427</v>
      </c>
      <c r="G87" s="22"/>
      <c r="H87" s="22"/>
      <c r="I87" s="76">
        <f>I88</f>
        <v>10000</v>
      </c>
    </row>
    <row r="88" spans="1:9" ht="21.75" customHeight="1">
      <c r="A88" s="17"/>
      <c r="B88" s="54" t="s">
        <v>73</v>
      </c>
      <c r="C88" s="23">
        <v>992</v>
      </c>
      <c r="D88" s="22" t="s">
        <v>29</v>
      </c>
      <c r="E88" s="22" t="s">
        <v>55</v>
      </c>
      <c r="F88" s="22" t="s">
        <v>427</v>
      </c>
      <c r="G88" s="22" t="s">
        <v>133</v>
      </c>
      <c r="H88" s="22"/>
      <c r="I88" s="76">
        <v>10000</v>
      </c>
    </row>
    <row r="89" spans="1:9" ht="36" customHeight="1" hidden="1">
      <c r="A89" s="17"/>
      <c r="B89" s="38" t="s">
        <v>308</v>
      </c>
      <c r="C89" s="23">
        <v>992</v>
      </c>
      <c r="D89" s="22" t="s">
        <v>29</v>
      </c>
      <c r="E89" s="22" t="s">
        <v>55</v>
      </c>
      <c r="F89" s="22" t="s">
        <v>309</v>
      </c>
      <c r="G89" s="22"/>
      <c r="H89" s="22"/>
      <c r="I89" s="76">
        <f>I90</f>
        <v>0</v>
      </c>
    </row>
    <row r="90" spans="1:9" ht="24" customHeight="1" hidden="1">
      <c r="A90" s="17"/>
      <c r="B90" s="29" t="s">
        <v>151</v>
      </c>
      <c r="C90" s="23">
        <v>992</v>
      </c>
      <c r="D90" s="22" t="s">
        <v>29</v>
      </c>
      <c r="E90" s="22" t="s">
        <v>55</v>
      </c>
      <c r="F90" s="22" t="s">
        <v>310</v>
      </c>
      <c r="G90" s="22"/>
      <c r="H90" s="22"/>
      <c r="I90" s="76">
        <f>I91</f>
        <v>0</v>
      </c>
    </row>
    <row r="91" spans="1:9" ht="33" customHeight="1" hidden="1">
      <c r="A91" s="17"/>
      <c r="B91" s="29" t="s">
        <v>152</v>
      </c>
      <c r="C91" s="23">
        <v>992</v>
      </c>
      <c r="D91" s="22" t="s">
        <v>29</v>
      </c>
      <c r="E91" s="22" t="s">
        <v>55</v>
      </c>
      <c r="F91" s="22" t="s">
        <v>311</v>
      </c>
      <c r="G91" s="22"/>
      <c r="H91" s="22"/>
      <c r="I91" s="76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311</v>
      </c>
      <c r="G92" s="22" t="s">
        <v>133</v>
      </c>
      <c r="H92" s="22"/>
      <c r="I92" s="76">
        <f>10000-10000</f>
        <v>0</v>
      </c>
    </row>
    <row r="93" spans="1:9" ht="36" customHeight="1">
      <c r="A93" s="17"/>
      <c r="B93" s="23" t="s">
        <v>312</v>
      </c>
      <c r="C93" s="23">
        <v>992</v>
      </c>
      <c r="D93" s="22" t="s">
        <v>29</v>
      </c>
      <c r="E93" s="22" t="s">
        <v>55</v>
      </c>
      <c r="F93" s="22" t="s">
        <v>309</v>
      </c>
      <c r="G93" s="22"/>
      <c r="H93" s="22"/>
      <c r="I93" s="76">
        <f>I94</f>
        <v>120000</v>
      </c>
    </row>
    <row r="94" spans="1:9" ht="31.5" customHeight="1">
      <c r="A94" s="17"/>
      <c r="B94" s="29" t="s">
        <v>153</v>
      </c>
      <c r="C94" s="23">
        <v>992</v>
      </c>
      <c r="D94" s="22" t="s">
        <v>29</v>
      </c>
      <c r="E94" s="22" t="s">
        <v>55</v>
      </c>
      <c r="F94" s="22" t="s">
        <v>310</v>
      </c>
      <c r="G94" s="22"/>
      <c r="H94" s="22"/>
      <c r="I94" s="76">
        <f>I95</f>
        <v>120000</v>
      </c>
    </row>
    <row r="95" spans="1:9" ht="36.75" customHeight="1">
      <c r="A95" s="17"/>
      <c r="B95" s="29" t="s">
        <v>154</v>
      </c>
      <c r="C95" s="23">
        <v>992</v>
      </c>
      <c r="D95" s="22" t="s">
        <v>29</v>
      </c>
      <c r="E95" s="22" t="s">
        <v>55</v>
      </c>
      <c r="F95" s="22" t="s">
        <v>428</v>
      </c>
      <c r="G95" s="22"/>
      <c r="H95" s="22"/>
      <c r="I95" s="76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428</v>
      </c>
      <c r="G96" s="22" t="s">
        <v>133</v>
      </c>
      <c r="H96" s="22"/>
      <c r="I96" s="76">
        <f>120000</f>
        <v>120000</v>
      </c>
    </row>
    <row r="97" spans="1:9" ht="33.75" customHeight="1">
      <c r="A97" s="17"/>
      <c r="B97" s="23" t="s">
        <v>313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76">
        <f>I98+I102</f>
        <v>405900</v>
      </c>
    </row>
    <row r="98" spans="1:9" ht="24.75" customHeight="1">
      <c r="A98" s="17"/>
      <c r="B98" s="40" t="s">
        <v>429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76">
        <f>I99</f>
        <v>161200</v>
      </c>
    </row>
    <row r="99" spans="1:9" ht="34.5" customHeight="1">
      <c r="A99" s="17"/>
      <c r="B99" s="40" t="s">
        <v>155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76">
        <f>I100</f>
        <v>161200</v>
      </c>
    </row>
    <row r="100" spans="1:9" ht="21" customHeight="1">
      <c r="A100" s="17"/>
      <c r="B100" s="29" t="s">
        <v>156</v>
      </c>
      <c r="C100" s="23">
        <v>992</v>
      </c>
      <c r="D100" s="22" t="s">
        <v>29</v>
      </c>
      <c r="E100" s="22" t="s">
        <v>55</v>
      </c>
      <c r="F100" s="22" t="s">
        <v>314</v>
      </c>
      <c r="G100" s="22"/>
      <c r="H100" s="22"/>
      <c r="I100" s="76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314</v>
      </c>
      <c r="G101" s="22" t="s">
        <v>133</v>
      </c>
      <c r="H101" s="22"/>
      <c r="I101" s="76">
        <f>161200</f>
        <v>161200</v>
      </c>
    </row>
    <row r="102" spans="1:9" ht="31.5" customHeight="1">
      <c r="A102" s="17"/>
      <c r="B102" s="23" t="s">
        <v>430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76">
        <f>I103</f>
        <v>244700</v>
      </c>
    </row>
    <row r="103" spans="1:9" ht="21" customHeight="1">
      <c r="A103" s="17"/>
      <c r="B103" s="23" t="s">
        <v>270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76">
        <f>I104</f>
        <v>244700</v>
      </c>
    </row>
    <row r="104" spans="1:9" ht="31.5" customHeight="1">
      <c r="A104" s="17"/>
      <c r="B104" s="29" t="s">
        <v>157</v>
      </c>
      <c r="C104" s="23">
        <v>992</v>
      </c>
      <c r="D104" s="22" t="s">
        <v>29</v>
      </c>
      <c r="E104" s="22" t="s">
        <v>55</v>
      </c>
      <c r="F104" s="22" t="s">
        <v>315</v>
      </c>
      <c r="G104" s="22"/>
      <c r="H104" s="22"/>
      <c r="I104" s="76">
        <f>I105</f>
        <v>244700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315</v>
      </c>
      <c r="G105" s="22" t="s">
        <v>133</v>
      </c>
      <c r="H105" s="22"/>
      <c r="I105" s="76">
        <f>320700-76000</f>
        <v>244700</v>
      </c>
    </row>
    <row r="106" spans="1:9" ht="34.5" customHeight="1">
      <c r="A106" s="17"/>
      <c r="B106" s="23" t="s">
        <v>316</v>
      </c>
      <c r="C106" s="23">
        <v>992</v>
      </c>
      <c r="D106" s="22" t="s">
        <v>29</v>
      </c>
      <c r="E106" s="22" t="s">
        <v>55</v>
      </c>
      <c r="F106" s="22" t="s">
        <v>108</v>
      </c>
      <c r="G106" s="22"/>
      <c r="H106" s="22"/>
      <c r="I106" s="76">
        <f>I107</f>
        <v>150000</v>
      </c>
    </row>
    <row r="107" spans="1:9" ht="34.5" customHeight="1">
      <c r="A107" s="17"/>
      <c r="B107" s="23" t="s">
        <v>158</v>
      </c>
      <c r="C107" s="23">
        <v>992</v>
      </c>
      <c r="D107" s="22" t="s">
        <v>29</v>
      </c>
      <c r="E107" s="22" t="s">
        <v>55</v>
      </c>
      <c r="F107" s="22" t="s">
        <v>109</v>
      </c>
      <c r="G107" s="22"/>
      <c r="H107" s="22"/>
      <c r="I107" s="76">
        <f>I108</f>
        <v>150000</v>
      </c>
    </row>
    <row r="108" spans="1:9" ht="18.75" customHeight="1">
      <c r="A108" s="17"/>
      <c r="B108" s="23" t="s">
        <v>159</v>
      </c>
      <c r="C108" s="23">
        <v>992</v>
      </c>
      <c r="D108" s="22" t="s">
        <v>29</v>
      </c>
      <c r="E108" s="22" t="s">
        <v>55</v>
      </c>
      <c r="F108" s="22" t="s">
        <v>147</v>
      </c>
      <c r="G108" s="22"/>
      <c r="H108" s="22"/>
      <c r="I108" s="76">
        <f>I109</f>
        <v>150000</v>
      </c>
    </row>
    <row r="109" spans="1:9" ht="21" customHeight="1">
      <c r="A109" s="17"/>
      <c r="B109" s="23" t="s">
        <v>161</v>
      </c>
      <c r="C109" s="23">
        <v>992</v>
      </c>
      <c r="D109" s="22" t="s">
        <v>29</v>
      </c>
      <c r="E109" s="22" t="s">
        <v>55</v>
      </c>
      <c r="F109" s="22" t="s">
        <v>317</v>
      </c>
      <c r="G109" s="22"/>
      <c r="H109" s="22"/>
      <c r="I109" s="76">
        <f>I110</f>
        <v>150000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317</v>
      </c>
      <c r="G110" s="22" t="s">
        <v>133</v>
      </c>
      <c r="H110" s="22"/>
      <c r="I110" s="76">
        <f>100000+50000</f>
        <v>150000</v>
      </c>
    </row>
    <row r="111" spans="1:9" ht="31.5" customHeight="1" hidden="1">
      <c r="A111" s="17"/>
      <c r="B111" s="23" t="s">
        <v>318</v>
      </c>
      <c r="C111" s="23">
        <v>992</v>
      </c>
      <c r="D111" s="22" t="s">
        <v>29</v>
      </c>
      <c r="E111" s="22" t="s">
        <v>55</v>
      </c>
      <c r="F111" s="25" t="s">
        <v>319</v>
      </c>
      <c r="G111" s="22"/>
      <c r="H111" s="22"/>
      <c r="I111" s="76">
        <f>I112</f>
        <v>0</v>
      </c>
    </row>
    <row r="112" spans="1:9" ht="21.75" customHeight="1" hidden="1">
      <c r="A112" s="17"/>
      <c r="B112" s="23" t="s">
        <v>320</v>
      </c>
      <c r="C112" s="23">
        <v>992</v>
      </c>
      <c r="D112" s="22" t="s">
        <v>29</v>
      </c>
      <c r="E112" s="22" t="s">
        <v>55</v>
      </c>
      <c r="F112" s="25" t="s">
        <v>321</v>
      </c>
      <c r="G112" s="22"/>
      <c r="H112" s="22"/>
      <c r="I112" s="76">
        <f>I113</f>
        <v>0</v>
      </c>
    </row>
    <row r="113" spans="1:9" ht="20.25" customHeight="1" hidden="1">
      <c r="A113" s="17"/>
      <c r="B113" s="23" t="s">
        <v>163</v>
      </c>
      <c r="C113" s="23">
        <v>992</v>
      </c>
      <c r="D113" s="22" t="s">
        <v>29</v>
      </c>
      <c r="E113" s="22" t="s">
        <v>55</v>
      </c>
      <c r="F113" s="25" t="s">
        <v>322</v>
      </c>
      <c r="G113" s="22"/>
      <c r="H113" s="22"/>
      <c r="I113" s="76">
        <f>I114</f>
        <v>0</v>
      </c>
    </row>
    <row r="114" spans="1:9" ht="36" customHeight="1" hidden="1">
      <c r="A114" s="17"/>
      <c r="B114" s="29" t="s">
        <v>165</v>
      </c>
      <c r="C114" s="23">
        <v>992</v>
      </c>
      <c r="D114" s="22" t="s">
        <v>29</v>
      </c>
      <c r="E114" s="22" t="s">
        <v>55</v>
      </c>
      <c r="F114" s="25" t="s">
        <v>323</v>
      </c>
      <c r="G114" s="22"/>
      <c r="H114" s="22"/>
      <c r="I114" s="76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323</v>
      </c>
      <c r="G115" s="22" t="s">
        <v>133</v>
      </c>
      <c r="H115" s="22"/>
      <c r="I115" s="76">
        <f>20000-20000</f>
        <v>0</v>
      </c>
    </row>
    <row r="116" spans="1:9" ht="36" customHeight="1">
      <c r="A116" s="17"/>
      <c r="B116" s="54" t="s">
        <v>431</v>
      </c>
      <c r="C116" s="23">
        <v>992</v>
      </c>
      <c r="D116" s="22" t="s">
        <v>29</v>
      </c>
      <c r="E116" s="22" t="s">
        <v>55</v>
      </c>
      <c r="F116" s="22" t="s">
        <v>319</v>
      </c>
      <c r="G116" s="22"/>
      <c r="H116" s="22"/>
      <c r="I116" s="76">
        <f>I117</f>
        <v>20000</v>
      </c>
    </row>
    <row r="117" spans="1:9" ht="23.25" customHeight="1">
      <c r="A117" s="17"/>
      <c r="B117" s="54" t="s">
        <v>320</v>
      </c>
      <c r="C117" s="23">
        <v>992</v>
      </c>
      <c r="D117" s="22" t="s">
        <v>29</v>
      </c>
      <c r="E117" s="22" t="s">
        <v>55</v>
      </c>
      <c r="F117" s="22" t="s">
        <v>321</v>
      </c>
      <c r="G117" s="22"/>
      <c r="H117" s="22"/>
      <c r="I117" s="76">
        <f>I118</f>
        <v>20000</v>
      </c>
    </row>
    <row r="118" spans="1:9" ht="23.25" customHeight="1">
      <c r="A118" s="17"/>
      <c r="B118" s="54" t="s">
        <v>163</v>
      </c>
      <c r="C118" s="23">
        <v>992</v>
      </c>
      <c r="D118" s="22" t="s">
        <v>29</v>
      </c>
      <c r="E118" s="22" t="s">
        <v>55</v>
      </c>
      <c r="F118" s="22" t="s">
        <v>322</v>
      </c>
      <c r="G118" s="22"/>
      <c r="H118" s="22"/>
      <c r="I118" s="76">
        <f>I119</f>
        <v>20000</v>
      </c>
    </row>
    <row r="119" spans="1:9" ht="32.25" customHeight="1">
      <c r="A119" s="17"/>
      <c r="B119" s="58" t="s">
        <v>165</v>
      </c>
      <c r="C119" s="23">
        <v>992</v>
      </c>
      <c r="D119" s="22" t="s">
        <v>29</v>
      </c>
      <c r="E119" s="22" t="s">
        <v>55</v>
      </c>
      <c r="F119" s="22" t="s">
        <v>323</v>
      </c>
      <c r="G119" s="22"/>
      <c r="H119" s="22"/>
      <c r="I119" s="76">
        <f>I120</f>
        <v>20000</v>
      </c>
    </row>
    <row r="120" spans="1:9" ht="23.25" customHeight="1">
      <c r="A120" s="17"/>
      <c r="B120" s="54" t="s">
        <v>73</v>
      </c>
      <c r="C120" s="23">
        <v>992</v>
      </c>
      <c r="D120" s="22" t="s">
        <v>29</v>
      </c>
      <c r="E120" s="22" t="s">
        <v>55</v>
      </c>
      <c r="F120" s="22" t="s">
        <v>323</v>
      </c>
      <c r="G120" s="22" t="s">
        <v>133</v>
      </c>
      <c r="H120" s="22"/>
      <c r="I120" s="76">
        <f>20000</f>
        <v>20000</v>
      </c>
    </row>
    <row r="121" spans="1:9" ht="23.25" customHeight="1">
      <c r="A121" s="17"/>
      <c r="B121" s="54" t="s">
        <v>85</v>
      </c>
      <c r="C121" s="54">
        <v>992</v>
      </c>
      <c r="D121" s="32" t="s">
        <v>29</v>
      </c>
      <c r="E121" s="32" t="s">
        <v>55</v>
      </c>
      <c r="F121" s="32" t="s">
        <v>432</v>
      </c>
      <c r="G121" s="32"/>
      <c r="H121" s="17"/>
      <c r="I121" s="76">
        <f>I122</f>
        <v>32900</v>
      </c>
    </row>
    <row r="122" spans="1:9" ht="33.75" customHeight="1">
      <c r="A122" s="17"/>
      <c r="B122" s="54" t="s">
        <v>262</v>
      </c>
      <c r="C122" s="54">
        <v>992</v>
      </c>
      <c r="D122" s="32" t="s">
        <v>29</v>
      </c>
      <c r="E122" s="32" t="s">
        <v>55</v>
      </c>
      <c r="F122" s="32" t="s">
        <v>433</v>
      </c>
      <c r="G122" s="32"/>
      <c r="H122" s="17"/>
      <c r="I122" s="76">
        <f>I123</f>
        <v>32900</v>
      </c>
    </row>
    <row r="123" spans="1:9" ht="49.5" customHeight="1">
      <c r="A123" s="17"/>
      <c r="B123" s="58" t="s">
        <v>263</v>
      </c>
      <c r="C123" s="54">
        <v>992</v>
      </c>
      <c r="D123" s="32" t="s">
        <v>29</v>
      </c>
      <c r="E123" s="32" t="s">
        <v>55</v>
      </c>
      <c r="F123" s="32" t="s">
        <v>434</v>
      </c>
      <c r="G123" s="32"/>
      <c r="H123" s="17"/>
      <c r="I123" s="76">
        <f>I124+I128</f>
        <v>32900</v>
      </c>
    </row>
    <row r="124" spans="1:9" ht="18.75" customHeight="1">
      <c r="A124" s="17"/>
      <c r="B124" s="58" t="s">
        <v>59</v>
      </c>
      <c r="C124" s="54">
        <v>992</v>
      </c>
      <c r="D124" s="32" t="s">
        <v>29</v>
      </c>
      <c r="E124" s="32" t="s">
        <v>55</v>
      </c>
      <c r="F124" s="32" t="s">
        <v>434</v>
      </c>
      <c r="G124" s="32" t="s">
        <v>142</v>
      </c>
      <c r="H124" s="17"/>
      <c r="I124" s="76">
        <f>31300+1600</f>
        <v>32900</v>
      </c>
    </row>
    <row r="125" spans="1:9" ht="17.25" customHeight="1" hidden="1">
      <c r="A125" s="17"/>
      <c r="B125" s="54" t="s">
        <v>405</v>
      </c>
      <c r="C125" s="54">
        <v>992</v>
      </c>
      <c r="D125" s="32" t="s">
        <v>29</v>
      </c>
      <c r="E125" s="32" t="s">
        <v>55</v>
      </c>
      <c r="F125" s="22" t="s">
        <v>406</v>
      </c>
      <c r="G125" s="32"/>
      <c r="H125" s="17"/>
      <c r="I125" s="76">
        <f>I126</f>
        <v>0</v>
      </c>
    </row>
    <row r="126" spans="1:9" ht="20.25" customHeight="1" hidden="1">
      <c r="A126" s="17"/>
      <c r="B126" s="54" t="s">
        <v>407</v>
      </c>
      <c r="C126" s="54">
        <v>992</v>
      </c>
      <c r="D126" s="32" t="s">
        <v>29</v>
      </c>
      <c r="E126" s="32" t="s">
        <v>55</v>
      </c>
      <c r="F126" s="22" t="s">
        <v>408</v>
      </c>
      <c r="G126" s="32"/>
      <c r="H126" s="17"/>
      <c r="I126" s="76">
        <f>I127</f>
        <v>0</v>
      </c>
    </row>
    <row r="127" spans="1:9" ht="18.75" customHeight="1" hidden="1">
      <c r="A127" s="17"/>
      <c r="B127" s="54" t="s">
        <v>65</v>
      </c>
      <c r="C127" s="54">
        <v>992</v>
      </c>
      <c r="D127" s="32" t="s">
        <v>29</v>
      </c>
      <c r="E127" s="32" t="s">
        <v>55</v>
      </c>
      <c r="F127" s="22" t="s">
        <v>408</v>
      </c>
      <c r="G127" s="32" t="s">
        <v>138</v>
      </c>
      <c r="H127" s="17"/>
      <c r="I127" s="76">
        <v>0</v>
      </c>
    </row>
    <row r="128" spans="1:9" ht="22.5" customHeight="1" hidden="1">
      <c r="A128" s="17"/>
      <c r="B128" s="23"/>
      <c r="C128" s="54"/>
      <c r="D128" s="32"/>
      <c r="E128" s="32"/>
      <c r="F128" s="32"/>
      <c r="G128" s="32"/>
      <c r="H128" s="17"/>
      <c r="I128" s="76"/>
    </row>
    <row r="129" spans="1:9" ht="22.5" customHeight="1">
      <c r="A129" s="17"/>
      <c r="B129" s="23" t="s">
        <v>479</v>
      </c>
      <c r="C129" s="54">
        <v>992</v>
      </c>
      <c r="D129" s="32" t="s">
        <v>29</v>
      </c>
      <c r="E129" s="32" t="s">
        <v>55</v>
      </c>
      <c r="F129" s="32" t="s">
        <v>481</v>
      </c>
      <c r="G129" s="32"/>
      <c r="H129" s="17"/>
      <c r="I129" s="76">
        <f>I130</f>
        <v>76000</v>
      </c>
    </row>
    <row r="130" spans="1:9" ht="22.5" customHeight="1">
      <c r="A130" s="17"/>
      <c r="B130" s="23" t="s">
        <v>407</v>
      </c>
      <c r="C130" s="54">
        <v>992</v>
      </c>
      <c r="D130" s="32" t="s">
        <v>29</v>
      </c>
      <c r="E130" s="32" t="s">
        <v>55</v>
      </c>
      <c r="F130" s="32" t="s">
        <v>482</v>
      </c>
      <c r="G130" s="32"/>
      <c r="H130" s="17"/>
      <c r="I130" s="76">
        <f>I131</f>
        <v>76000</v>
      </c>
    </row>
    <row r="131" spans="1:9" ht="22.5" customHeight="1">
      <c r="A131" s="17"/>
      <c r="B131" s="23" t="s">
        <v>480</v>
      </c>
      <c r="C131" s="54">
        <v>992</v>
      </c>
      <c r="D131" s="32" t="s">
        <v>29</v>
      </c>
      <c r="E131" s="32" t="s">
        <v>55</v>
      </c>
      <c r="F131" s="32" t="s">
        <v>482</v>
      </c>
      <c r="G131" s="32" t="s">
        <v>138</v>
      </c>
      <c r="H131" s="17"/>
      <c r="I131" s="76">
        <v>76000</v>
      </c>
    </row>
    <row r="132" spans="1:13" ht="17.25" customHeight="1">
      <c r="A132" s="21"/>
      <c r="B132" s="26" t="s">
        <v>46</v>
      </c>
      <c r="C132" s="19">
        <v>992</v>
      </c>
      <c r="D132" s="20" t="s">
        <v>31</v>
      </c>
      <c r="E132" s="20"/>
      <c r="F132" s="20"/>
      <c r="G132" s="20"/>
      <c r="H132" s="20"/>
      <c r="I132" s="75">
        <f>I133</f>
        <v>593100</v>
      </c>
      <c r="M132" s="5"/>
    </row>
    <row r="133" spans="1:9" ht="16.5" customHeight="1">
      <c r="A133" s="17"/>
      <c r="B133" s="29" t="s">
        <v>51</v>
      </c>
      <c r="C133" s="23">
        <v>992</v>
      </c>
      <c r="D133" s="22" t="s">
        <v>31</v>
      </c>
      <c r="E133" s="22" t="s">
        <v>33</v>
      </c>
      <c r="F133" s="22"/>
      <c r="G133" s="22"/>
      <c r="H133" s="22"/>
      <c r="I133" s="76">
        <f>I134</f>
        <v>593100</v>
      </c>
    </row>
    <row r="134" spans="1:9" ht="16.5" customHeight="1">
      <c r="A134" s="17"/>
      <c r="B134" s="29" t="s">
        <v>324</v>
      </c>
      <c r="C134" s="23">
        <v>992</v>
      </c>
      <c r="D134" s="22" t="s">
        <v>31</v>
      </c>
      <c r="E134" s="22" t="s">
        <v>33</v>
      </c>
      <c r="F134" s="22" t="s">
        <v>435</v>
      </c>
      <c r="G134" s="22"/>
      <c r="H134" s="22"/>
      <c r="I134" s="76">
        <f>I135</f>
        <v>593100</v>
      </c>
    </row>
    <row r="135" spans="1:9" ht="18.75" customHeight="1">
      <c r="A135" s="17"/>
      <c r="B135" s="23" t="s">
        <v>325</v>
      </c>
      <c r="C135" s="23">
        <v>992</v>
      </c>
      <c r="D135" s="22" t="s">
        <v>31</v>
      </c>
      <c r="E135" s="22" t="s">
        <v>33</v>
      </c>
      <c r="F135" s="22" t="s">
        <v>436</v>
      </c>
      <c r="G135" s="22"/>
      <c r="H135" s="22"/>
      <c r="I135" s="76">
        <f>I136</f>
        <v>593100</v>
      </c>
    </row>
    <row r="136" spans="1:9" ht="21.75" customHeight="1">
      <c r="A136" s="17"/>
      <c r="B136" s="23" t="s">
        <v>56</v>
      </c>
      <c r="C136" s="23">
        <v>992</v>
      </c>
      <c r="D136" s="22" t="s">
        <v>31</v>
      </c>
      <c r="E136" s="22" t="s">
        <v>33</v>
      </c>
      <c r="F136" s="22" t="s">
        <v>437</v>
      </c>
      <c r="G136" s="22"/>
      <c r="H136" s="22"/>
      <c r="I136" s="76">
        <f>I137</f>
        <v>593100</v>
      </c>
    </row>
    <row r="137" spans="1:9" ht="18" customHeight="1">
      <c r="A137" s="17"/>
      <c r="B137" s="23" t="s">
        <v>72</v>
      </c>
      <c r="C137" s="23">
        <v>992</v>
      </c>
      <c r="D137" s="22" t="s">
        <v>31</v>
      </c>
      <c r="E137" s="22" t="s">
        <v>33</v>
      </c>
      <c r="F137" s="22" t="s">
        <v>437</v>
      </c>
      <c r="G137" s="22" t="s">
        <v>132</v>
      </c>
      <c r="H137" s="52"/>
      <c r="I137" s="76">
        <f>455530+137570</f>
        <v>593100</v>
      </c>
    </row>
    <row r="138" spans="1:9" ht="23.25" customHeight="1">
      <c r="A138" s="21"/>
      <c r="B138" s="26" t="s">
        <v>45</v>
      </c>
      <c r="C138" s="19">
        <v>992</v>
      </c>
      <c r="D138" s="20" t="s">
        <v>33</v>
      </c>
      <c r="E138" s="20"/>
      <c r="F138" s="20"/>
      <c r="G138" s="20"/>
      <c r="H138" s="20"/>
      <c r="I138" s="75">
        <f>I147+I139</f>
        <v>290900</v>
      </c>
    </row>
    <row r="139" spans="1:9" ht="36" customHeight="1">
      <c r="A139" s="21"/>
      <c r="B139" s="19" t="s">
        <v>326</v>
      </c>
      <c r="C139" s="19">
        <v>992</v>
      </c>
      <c r="D139" s="20" t="s">
        <v>33</v>
      </c>
      <c r="E139" s="20" t="s">
        <v>91</v>
      </c>
      <c r="F139" s="20"/>
      <c r="G139" s="20"/>
      <c r="H139" s="20"/>
      <c r="I139" s="75">
        <f>I140</f>
        <v>10000</v>
      </c>
    </row>
    <row r="140" spans="1:9" ht="33" customHeight="1">
      <c r="A140" s="21"/>
      <c r="B140" s="23" t="s">
        <v>327</v>
      </c>
      <c r="C140" s="23">
        <v>992</v>
      </c>
      <c r="D140" s="22" t="s">
        <v>33</v>
      </c>
      <c r="E140" s="22" t="s">
        <v>91</v>
      </c>
      <c r="F140" s="22" t="s">
        <v>110</v>
      </c>
      <c r="G140" s="22"/>
      <c r="H140" s="22"/>
      <c r="I140" s="76">
        <f>I141</f>
        <v>10000</v>
      </c>
    </row>
    <row r="141" spans="1:9" ht="31.5" customHeight="1">
      <c r="A141" s="21"/>
      <c r="B141" s="23" t="s">
        <v>438</v>
      </c>
      <c r="C141" s="23">
        <v>992</v>
      </c>
      <c r="D141" s="22" t="s">
        <v>33</v>
      </c>
      <c r="E141" s="22" t="s">
        <v>91</v>
      </c>
      <c r="F141" s="22" t="s">
        <v>111</v>
      </c>
      <c r="G141" s="22"/>
      <c r="H141" s="22"/>
      <c r="I141" s="76">
        <f>I142</f>
        <v>10000</v>
      </c>
    </row>
    <row r="142" spans="1:9" ht="36" customHeight="1">
      <c r="A142" s="21"/>
      <c r="B142" s="23" t="s">
        <v>439</v>
      </c>
      <c r="C142" s="23">
        <v>992</v>
      </c>
      <c r="D142" s="22" t="s">
        <v>33</v>
      </c>
      <c r="E142" s="22" t="s">
        <v>91</v>
      </c>
      <c r="F142" s="22" t="s">
        <v>160</v>
      </c>
      <c r="G142" s="22"/>
      <c r="H142" s="22"/>
      <c r="I142" s="76">
        <f>I143</f>
        <v>10000</v>
      </c>
    </row>
    <row r="143" spans="1:9" ht="37.5" customHeight="1">
      <c r="A143" s="21"/>
      <c r="B143" s="29" t="s">
        <v>440</v>
      </c>
      <c r="C143" s="23">
        <v>992</v>
      </c>
      <c r="D143" s="22" t="s">
        <v>33</v>
      </c>
      <c r="E143" s="22" t="s">
        <v>91</v>
      </c>
      <c r="F143" s="22" t="s">
        <v>328</v>
      </c>
      <c r="G143" s="22"/>
      <c r="H143" s="22"/>
      <c r="I143" s="76">
        <f>I144</f>
        <v>10000</v>
      </c>
    </row>
    <row r="144" spans="1:9" ht="24" customHeight="1">
      <c r="A144" s="21"/>
      <c r="B144" s="23" t="s">
        <v>73</v>
      </c>
      <c r="C144" s="23">
        <v>992</v>
      </c>
      <c r="D144" s="22" t="s">
        <v>33</v>
      </c>
      <c r="E144" s="22" t="s">
        <v>91</v>
      </c>
      <c r="F144" s="22" t="s">
        <v>328</v>
      </c>
      <c r="G144" s="22" t="s">
        <v>133</v>
      </c>
      <c r="H144" s="22"/>
      <c r="I144" s="76">
        <f>10000</f>
        <v>10000</v>
      </c>
    </row>
    <row r="145" spans="1:9" ht="23.25" customHeight="1" hidden="1">
      <c r="A145" s="17"/>
      <c r="B145" s="19" t="s">
        <v>93</v>
      </c>
      <c r="C145" s="19">
        <v>992</v>
      </c>
      <c r="D145" s="20" t="s">
        <v>33</v>
      </c>
      <c r="E145" s="20" t="s">
        <v>48</v>
      </c>
      <c r="F145" s="20"/>
      <c r="G145" s="20"/>
      <c r="H145" s="20"/>
      <c r="I145" s="75">
        <f>I146</f>
        <v>158500</v>
      </c>
    </row>
    <row r="146" spans="1:9" ht="66.75" customHeight="1" hidden="1">
      <c r="A146" s="17"/>
      <c r="B146" s="23" t="s">
        <v>130</v>
      </c>
      <c r="C146" s="23">
        <v>992</v>
      </c>
      <c r="D146" s="22" t="s">
        <v>33</v>
      </c>
      <c r="E146" s="22" t="s">
        <v>48</v>
      </c>
      <c r="F146" s="22" t="s">
        <v>112</v>
      </c>
      <c r="G146" s="22"/>
      <c r="H146" s="22"/>
      <c r="I146" s="76">
        <f>I149</f>
        <v>158500</v>
      </c>
    </row>
    <row r="147" spans="1:9" ht="22.5" customHeight="1">
      <c r="A147" s="17"/>
      <c r="B147" s="19" t="s">
        <v>94</v>
      </c>
      <c r="C147" s="19">
        <v>992</v>
      </c>
      <c r="D147" s="20" t="s">
        <v>33</v>
      </c>
      <c r="E147" s="20" t="s">
        <v>48</v>
      </c>
      <c r="F147" s="20"/>
      <c r="G147" s="20"/>
      <c r="H147" s="20"/>
      <c r="I147" s="75">
        <f>I148+I158</f>
        <v>280900</v>
      </c>
    </row>
    <row r="148" spans="1:9" ht="36.75" customHeight="1">
      <c r="A148" s="17"/>
      <c r="B148" s="23" t="s">
        <v>327</v>
      </c>
      <c r="C148" s="23">
        <v>992</v>
      </c>
      <c r="D148" s="22" t="s">
        <v>33</v>
      </c>
      <c r="E148" s="22" t="s">
        <v>48</v>
      </c>
      <c r="F148" s="22" t="s">
        <v>110</v>
      </c>
      <c r="G148" s="22"/>
      <c r="H148" s="22"/>
      <c r="I148" s="76">
        <f>I153+I149</f>
        <v>280900</v>
      </c>
    </row>
    <row r="149" spans="1:9" ht="33.75" customHeight="1">
      <c r="A149" s="17"/>
      <c r="B149" s="23" t="s">
        <v>329</v>
      </c>
      <c r="C149" s="23">
        <v>992</v>
      </c>
      <c r="D149" s="22" t="s">
        <v>33</v>
      </c>
      <c r="E149" s="22" t="s">
        <v>48</v>
      </c>
      <c r="F149" s="22" t="s">
        <v>330</v>
      </c>
      <c r="G149" s="22"/>
      <c r="H149" s="22"/>
      <c r="I149" s="76">
        <f>I150</f>
        <v>158500</v>
      </c>
    </row>
    <row r="150" spans="1:9" ht="20.25" customHeight="1">
      <c r="A150" s="17"/>
      <c r="B150" s="23" t="s">
        <v>167</v>
      </c>
      <c r="C150" s="23">
        <v>992</v>
      </c>
      <c r="D150" s="22" t="s">
        <v>33</v>
      </c>
      <c r="E150" s="22" t="s">
        <v>48</v>
      </c>
      <c r="F150" s="22" t="s">
        <v>331</v>
      </c>
      <c r="G150" s="22"/>
      <c r="H150" s="22"/>
      <c r="I150" s="76">
        <f>I151</f>
        <v>158500</v>
      </c>
    </row>
    <row r="151" spans="1:9" ht="34.5" customHeight="1">
      <c r="A151" s="17"/>
      <c r="B151" s="29" t="s">
        <v>168</v>
      </c>
      <c r="C151" s="23">
        <v>992</v>
      </c>
      <c r="D151" s="22" t="s">
        <v>33</v>
      </c>
      <c r="E151" s="22" t="s">
        <v>48</v>
      </c>
      <c r="F151" s="22" t="s">
        <v>332</v>
      </c>
      <c r="G151" s="22"/>
      <c r="H151" s="22"/>
      <c r="I151" s="76">
        <f>I152</f>
        <v>158500</v>
      </c>
    </row>
    <row r="152" spans="1:9" ht="21.75" customHeight="1">
      <c r="A152" s="17"/>
      <c r="B152" s="23" t="s">
        <v>73</v>
      </c>
      <c r="C152" s="23">
        <v>992</v>
      </c>
      <c r="D152" s="22" t="s">
        <v>33</v>
      </c>
      <c r="E152" s="22" t="s">
        <v>48</v>
      </c>
      <c r="F152" s="22" t="s">
        <v>332</v>
      </c>
      <c r="G152" s="22" t="s">
        <v>133</v>
      </c>
      <c r="H152" s="22"/>
      <c r="I152" s="76">
        <f>158500</f>
        <v>158500</v>
      </c>
    </row>
    <row r="153" spans="1:9" ht="35.25" customHeight="1">
      <c r="A153" s="17"/>
      <c r="B153" s="23" t="s">
        <v>333</v>
      </c>
      <c r="C153" s="23">
        <v>992</v>
      </c>
      <c r="D153" s="22" t="s">
        <v>33</v>
      </c>
      <c r="E153" s="22" t="s">
        <v>48</v>
      </c>
      <c r="F153" s="22" t="s">
        <v>334</v>
      </c>
      <c r="G153" s="22"/>
      <c r="H153" s="22"/>
      <c r="I153" s="76">
        <f>I154</f>
        <v>122400</v>
      </c>
    </row>
    <row r="154" spans="1:9" ht="21.75" customHeight="1">
      <c r="A154" s="17"/>
      <c r="B154" s="23" t="s">
        <v>102</v>
      </c>
      <c r="C154" s="23">
        <v>992</v>
      </c>
      <c r="D154" s="22" t="s">
        <v>33</v>
      </c>
      <c r="E154" s="22" t="s">
        <v>48</v>
      </c>
      <c r="F154" s="22" t="s">
        <v>335</v>
      </c>
      <c r="G154" s="22"/>
      <c r="H154" s="22"/>
      <c r="I154" s="76">
        <f>I155</f>
        <v>122400</v>
      </c>
    </row>
    <row r="155" spans="1:9" ht="19.5" customHeight="1">
      <c r="A155" s="17"/>
      <c r="B155" s="29" t="s">
        <v>169</v>
      </c>
      <c r="C155" s="23">
        <v>992</v>
      </c>
      <c r="D155" s="22" t="s">
        <v>33</v>
      </c>
      <c r="E155" s="22" t="s">
        <v>48</v>
      </c>
      <c r="F155" s="22" t="s">
        <v>336</v>
      </c>
      <c r="G155" s="22"/>
      <c r="H155" s="22"/>
      <c r="I155" s="76">
        <f>I156+I157</f>
        <v>122400</v>
      </c>
    </row>
    <row r="156" spans="1:9" ht="18.75" customHeight="1" hidden="1">
      <c r="A156" s="17"/>
      <c r="B156" s="23" t="s">
        <v>73</v>
      </c>
      <c r="C156" s="23">
        <v>992</v>
      </c>
      <c r="D156" s="22" t="s">
        <v>33</v>
      </c>
      <c r="E156" s="22" t="s">
        <v>48</v>
      </c>
      <c r="F156" s="22" t="s">
        <v>170</v>
      </c>
      <c r="G156" s="22" t="s">
        <v>133</v>
      </c>
      <c r="H156" s="22"/>
      <c r="I156" s="76">
        <v>0</v>
      </c>
    </row>
    <row r="157" spans="1:9" ht="18.75" customHeight="1">
      <c r="A157" s="17"/>
      <c r="B157" s="23" t="s">
        <v>72</v>
      </c>
      <c r="C157" s="23">
        <v>992</v>
      </c>
      <c r="D157" s="22" t="s">
        <v>33</v>
      </c>
      <c r="E157" s="22" t="s">
        <v>48</v>
      </c>
      <c r="F157" s="22" t="s">
        <v>336</v>
      </c>
      <c r="G157" s="22" t="s">
        <v>132</v>
      </c>
      <c r="H157" s="22"/>
      <c r="I157" s="76">
        <v>122400</v>
      </c>
    </row>
    <row r="158" spans="1:9" ht="32.25" customHeight="1" hidden="1">
      <c r="A158" s="17"/>
      <c r="B158" s="82" t="s">
        <v>271</v>
      </c>
      <c r="C158" s="23">
        <v>992</v>
      </c>
      <c r="D158" s="22" t="s">
        <v>33</v>
      </c>
      <c r="E158" s="22" t="s">
        <v>48</v>
      </c>
      <c r="F158" s="25" t="s">
        <v>277</v>
      </c>
      <c r="G158" s="22"/>
      <c r="H158" s="22"/>
      <c r="I158" s="76">
        <f>I159</f>
        <v>0</v>
      </c>
    </row>
    <row r="159" spans="1:9" ht="21.75" customHeight="1" hidden="1">
      <c r="A159" s="17"/>
      <c r="B159" s="83" t="s">
        <v>95</v>
      </c>
      <c r="C159" s="23">
        <v>992</v>
      </c>
      <c r="D159" s="22" t="s">
        <v>33</v>
      </c>
      <c r="E159" s="22" t="s">
        <v>48</v>
      </c>
      <c r="F159" s="22" t="s">
        <v>114</v>
      </c>
      <c r="G159" s="22"/>
      <c r="H159" s="22"/>
      <c r="I159" s="76">
        <f>I160</f>
        <v>0</v>
      </c>
    </row>
    <row r="160" spans="1:9" ht="22.5" customHeight="1" hidden="1">
      <c r="A160" s="17"/>
      <c r="B160" s="83" t="s">
        <v>171</v>
      </c>
      <c r="C160" s="23">
        <v>992</v>
      </c>
      <c r="D160" s="22" t="s">
        <v>33</v>
      </c>
      <c r="E160" s="22" t="s">
        <v>48</v>
      </c>
      <c r="F160" s="22" t="s">
        <v>172</v>
      </c>
      <c r="G160" s="22"/>
      <c r="H160" s="22"/>
      <c r="I160" s="76">
        <f>I161</f>
        <v>0</v>
      </c>
    </row>
    <row r="161" spans="1:9" ht="17.25" customHeight="1" hidden="1">
      <c r="A161" s="17"/>
      <c r="B161" s="84" t="s">
        <v>73</v>
      </c>
      <c r="C161" s="23">
        <v>992</v>
      </c>
      <c r="D161" s="22" t="s">
        <v>33</v>
      </c>
      <c r="E161" s="22" t="s">
        <v>48</v>
      </c>
      <c r="F161" s="22" t="s">
        <v>172</v>
      </c>
      <c r="G161" s="22" t="s">
        <v>133</v>
      </c>
      <c r="H161" s="22"/>
      <c r="I161" s="76">
        <f>20000-6000-14000</f>
        <v>0</v>
      </c>
    </row>
    <row r="162" spans="1:9" ht="17.25" customHeight="1">
      <c r="A162" s="41"/>
      <c r="B162" s="36" t="s">
        <v>53</v>
      </c>
      <c r="C162" s="23">
        <v>992</v>
      </c>
      <c r="D162" s="20" t="s">
        <v>35</v>
      </c>
      <c r="E162" s="20"/>
      <c r="F162" s="20"/>
      <c r="G162" s="20"/>
      <c r="H162" s="20"/>
      <c r="I162" s="75">
        <f>I163+I185</f>
        <v>24350790.810000002</v>
      </c>
    </row>
    <row r="163" spans="1:9" ht="17.25" customHeight="1">
      <c r="A163" s="17"/>
      <c r="B163" s="23" t="s">
        <v>74</v>
      </c>
      <c r="C163" s="23">
        <v>992</v>
      </c>
      <c r="D163" s="22" t="s">
        <v>35</v>
      </c>
      <c r="E163" s="22" t="s">
        <v>36</v>
      </c>
      <c r="F163" s="22"/>
      <c r="G163" s="22"/>
      <c r="H163" s="22"/>
      <c r="I163" s="76">
        <f>I164</f>
        <v>24230390.810000002</v>
      </c>
    </row>
    <row r="164" spans="1:9" ht="33.75" customHeight="1">
      <c r="A164" s="17"/>
      <c r="B164" s="23" t="s">
        <v>337</v>
      </c>
      <c r="C164" s="23">
        <v>992</v>
      </c>
      <c r="D164" s="22" t="s">
        <v>35</v>
      </c>
      <c r="E164" s="22" t="s">
        <v>36</v>
      </c>
      <c r="F164" s="25" t="s">
        <v>338</v>
      </c>
      <c r="G164" s="22"/>
      <c r="H164" s="22"/>
      <c r="I164" s="76">
        <f>I165+I172</f>
        <v>24230390.810000002</v>
      </c>
    </row>
    <row r="165" spans="1:9" ht="35.25" customHeight="1">
      <c r="A165" s="17"/>
      <c r="B165" s="23" t="s">
        <v>339</v>
      </c>
      <c r="C165" s="23">
        <v>992</v>
      </c>
      <c r="D165" s="22" t="s">
        <v>35</v>
      </c>
      <c r="E165" s="22" t="s">
        <v>36</v>
      </c>
      <c r="F165" s="25" t="s">
        <v>340</v>
      </c>
      <c r="G165" s="22"/>
      <c r="H165" s="22"/>
      <c r="I165" s="76">
        <f>I166</f>
        <v>12332400</v>
      </c>
    </row>
    <row r="166" spans="1:9" ht="34.5" customHeight="1">
      <c r="A166" s="17"/>
      <c r="B166" s="23" t="s">
        <v>173</v>
      </c>
      <c r="C166" s="23">
        <v>992</v>
      </c>
      <c r="D166" s="22" t="s">
        <v>35</v>
      </c>
      <c r="E166" s="22" t="s">
        <v>36</v>
      </c>
      <c r="F166" s="25" t="s">
        <v>341</v>
      </c>
      <c r="G166" s="22"/>
      <c r="H166" s="22"/>
      <c r="I166" s="76">
        <f>I167+I170</f>
        <v>12332400</v>
      </c>
    </row>
    <row r="167" spans="1:9" ht="26.25" customHeight="1">
      <c r="A167" s="17"/>
      <c r="B167" s="29" t="s">
        <v>342</v>
      </c>
      <c r="C167" s="23">
        <v>992</v>
      </c>
      <c r="D167" s="22" t="s">
        <v>35</v>
      </c>
      <c r="E167" s="22" t="s">
        <v>36</v>
      </c>
      <c r="F167" s="25" t="s">
        <v>441</v>
      </c>
      <c r="G167" s="22"/>
      <c r="H167" s="22"/>
      <c r="I167" s="76">
        <f>I169</f>
        <v>12332400</v>
      </c>
    </row>
    <row r="168" spans="1:9" ht="21.7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175</v>
      </c>
      <c r="G168" s="22" t="s">
        <v>133</v>
      </c>
      <c r="H168" s="22"/>
      <c r="I168" s="76">
        <v>0</v>
      </c>
    </row>
    <row r="169" spans="1:9" ht="19.5" customHeight="1">
      <c r="A169" s="17"/>
      <c r="B169" s="23" t="s">
        <v>73</v>
      </c>
      <c r="C169" s="23">
        <v>992</v>
      </c>
      <c r="D169" s="22" t="s">
        <v>35</v>
      </c>
      <c r="E169" s="22" t="s">
        <v>36</v>
      </c>
      <c r="F169" s="25" t="s">
        <v>441</v>
      </c>
      <c r="G169" s="22" t="s">
        <v>133</v>
      </c>
      <c r="H169" s="22"/>
      <c r="I169" s="76">
        <f>200000+7832400+4300000</f>
        <v>12332400</v>
      </c>
    </row>
    <row r="170" spans="1:9" ht="36" customHeight="1" hidden="1">
      <c r="A170" s="17"/>
      <c r="B170" s="23" t="s">
        <v>398</v>
      </c>
      <c r="C170" s="23">
        <v>992</v>
      </c>
      <c r="D170" s="22" t="s">
        <v>35</v>
      </c>
      <c r="E170" s="22" t="s">
        <v>36</v>
      </c>
      <c r="F170" s="25" t="s">
        <v>399</v>
      </c>
      <c r="G170" s="22"/>
      <c r="H170" s="22"/>
      <c r="I170" s="76">
        <f>I171</f>
        <v>0</v>
      </c>
    </row>
    <row r="171" spans="1:9" ht="25.5" customHeight="1" hidden="1">
      <c r="A171" s="17"/>
      <c r="B171" s="23" t="s">
        <v>73</v>
      </c>
      <c r="C171" s="23">
        <v>992</v>
      </c>
      <c r="D171" s="22" t="s">
        <v>35</v>
      </c>
      <c r="E171" s="22" t="s">
        <v>36</v>
      </c>
      <c r="F171" s="25" t="s">
        <v>399</v>
      </c>
      <c r="G171" s="22" t="s">
        <v>133</v>
      </c>
      <c r="H171" s="22"/>
      <c r="I171" s="76">
        <v>0</v>
      </c>
    </row>
    <row r="172" spans="1:9" ht="34.5" customHeight="1">
      <c r="A172" s="17"/>
      <c r="B172" s="38" t="s">
        <v>343</v>
      </c>
      <c r="C172" s="23">
        <v>992</v>
      </c>
      <c r="D172" s="22" t="s">
        <v>35</v>
      </c>
      <c r="E172" s="22" t="s">
        <v>36</v>
      </c>
      <c r="F172" s="25" t="s">
        <v>344</v>
      </c>
      <c r="G172" s="22"/>
      <c r="H172" s="22"/>
      <c r="I172" s="76">
        <f>I173</f>
        <v>11897990.81</v>
      </c>
    </row>
    <row r="173" spans="1:9" ht="31.5" customHeight="1">
      <c r="A173" s="17"/>
      <c r="B173" s="38" t="s">
        <v>176</v>
      </c>
      <c r="C173" s="23">
        <v>992</v>
      </c>
      <c r="D173" s="22" t="s">
        <v>35</v>
      </c>
      <c r="E173" s="22" t="s">
        <v>36</v>
      </c>
      <c r="F173" s="25" t="s">
        <v>345</v>
      </c>
      <c r="G173" s="22"/>
      <c r="H173" s="22"/>
      <c r="I173" s="76">
        <f>I174</f>
        <v>11897990.81</v>
      </c>
    </row>
    <row r="174" spans="1:9" ht="18.75" customHeight="1">
      <c r="A174" s="17"/>
      <c r="B174" s="29" t="s">
        <v>96</v>
      </c>
      <c r="C174" s="23">
        <v>992</v>
      </c>
      <c r="D174" s="22" t="s">
        <v>35</v>
      </c>
      <c r="E174" s="22" t="s">
        <v>36</v>
      </c>
      <c r="F174" s="25" t="s">
        <v>346</v>
      </c>
      <c r="G174" s="22"/>
      <c r="H174" s="22"/>
      <c r="I174" s="76">
        <f>I175+I176</f>
        <v>11897990.81</v>
      </c>
    </row>
    <row r="175" spans="1:9" ht="21" customHeight="1">
      <c r="A175" s="17"/>
      <c r="B175" s="23" t="s">
        <v>73</v>
      </c>
      <c r="C175" s="23">
        <v>992</v>
      </c>
      <c r="D175" s="22" t="s">
        <v>35</v>
      </c>
      <c r="E175" s="22" t="s">
        <v>36</v>
      </c>
      <c r="F175" s="25" t="s">
        <v>346</v>
      </c>
      <c r="G175" s="22" t="s">
        <v>133</v>
      </c>
      <c r="H175" s="22"/>
      <c r="I175" s="76">
        <f>7812000+2178000+1902174.31+5816.5</f>
        <v>11897990.81</v>
      </c>
    </row>
    <row r="176" spans="1:9" ht="20.25" customHeight="1" hidden="1">
      <c r="A176" s="17"/>
      <c r="B176" s="23" t="s">
        <v>255</v>
      </c>
      <c r="C176" s="23">
        <v>992</v>
      </c>
      <c r="D176" s="22" t="s">
        <v>35</v>
      </c>
      <c r="E176" s="22" t="s">
        <v>36</v>
      </c>
      <c r="F176" s="25" t="s">
        <v>346</v>
      </c>
      <c r="G176" s="22" t="s">
        <v>254</v>
      </c>
      <c r="H176" s="22"/>
      <c r="I176" s="76">
        <f>42600-42600</f>
        <v>0</v>
      </c>
    </row>
    <row r="177" spans="1:9" ht="14.25" customHeight="1" hidden="1">
      <c r="A177" s="17"/>
      <c r="B177" s="53" t="s">
        <v>179</v>
      </c>
      <c r="C177" s="23">
        <v>992</v>
      </c>
      <c r="D177" s="22" t="s">
        <v>35</v>
      </c>
      <c r="E177" s="22" t="s">
        <v>36</v>
      </c>
      <c r="F177" s="25" t="s">
        <v>180</v>
      </c>
      <c r="G177" s="22"/>
      <c r="H177" s="22"/>
      <c r="I177" s="76">
        <f>I178</f>
        <v>0</v>
      </c>
    </row>
    <row r="178" spans="1:9" ht="12" customHeight="1" hidden="1">
      <c r="A178" s="17"/>
      <c r="B178" s="55" t="s">
        <v>181</v>
      </c>
      <c r="C178" s="23">
        <v>992</v>
      </c>
      <c r="D178" s="22" t="s">
        <v>35</v>
      </c>
      <c r="E178" s="22" t="s">
        <v>36</v>
      </c>
      <c r="F178" s="25" t="s">
        <v>182</v>
      </c>
      <c r="G178" s="22"/>
      <c r="H178" s="22"/>
      <c r="I178" s="76">
        <f>I179</f>
        <v>0</v>
      </c>
    </row>
    <row r="179" spans="1:9" ht="15" customHeight="1" hidden="1">
      <c r="A179" s="17"/>
      <c r="B179" s="53" t="s">
        <v>73</v>
      </c>
      <c r="C179" s="23">
        <v>992</v>
      </c>
      <c r="D179" s="22" t="s">
        <v>35</v>
      </c>
      <c r="E179" s="22" t="s">
        <v>36</v>
      </c>
      <c r="F179" s="25" t="s">
        <v>182</v>
      </c>
      <c r="G179" s="22" t="s">
        <v>133</v>
      </c>
      <c r="H179" s="22"/>
      <c r="I179" s="76">
        <v>0</v>
      </c>
    </row>
    <row r="180" spans="1:9" ht="15.75" customHeight="1" hidden="1">
      <c r="A180" s="17"/>
      <c r="B180" s="23" t="s">
        <v>65</v>
      </c>
      <c r="C180" s="23">
        <v>992</v>
      </c>
      <c r="D180" s="22" t="s">
        <v>35</v>
      </c>
      <c r="E180" s="22" t="s">
        <v>36</v>
      </c>
      <c r="F180" s="25" t="s">
        <v>178</v>
      </c>
      <c r="G180" s="22" t="s">
        <v>138</v>
      </c>
      <c r="H180" s="22"/>
      <c r="I180" s="76">
        <v>0</v>
      </c>
    </row>
    <row r="181" spans="1:9" ht="15.75" customHeight="1" hidden="1">
      <c r="A181" s="17"/>
      <c r="B181" s="54" t="s">
        <v>252</v>
      </c>
      <c r="C181" s="23">
        <v>992</v>
      </c>
      <c r="D181" s="22" t="s">
        <v>35</v>
      </c>
      <c r="E181" s="22" t="s">
        <v>36</v>
      </c>
      <c r="F181" s="25" t="s">
        <v>230</v>
      </c>
      <c r="G181" s="22"/>
      <c r="H181" s="22"/>
      <c r="I181" s="76">
        <f>I182</f>
        <v>0</v>
      </c>
    </row>
    <row r="182" spans="1:9" ht="15" customHeight="1" hidden="1">
      <c r="A182" s="17"/>
      <c r="B182" s="54" t="s">
        <v>228</v>
      </c>
      <c r="C182" s="23">
        <v>992</v>
      </c>
      <c r="D182" s="22" t="s">
        <v>35</v>
      </c>
      <c r="E182" s="22" t="s">
        <v>36</v>
      </c>
      <c r="F182" s="25" t="s">
        <v>231</v>
      </c>
      <c r="G182" s="22"/>
      <c r="H182" s="22"/>
      <c r="I182" s="76">
        <f>I183</f>
        <v>0</v>
      </c>
    </row>
    <row r="183" spans="1:9" ht="16.5" customHeight="1" hidden="1">
      <c r="A183" s="17"/>
      <c r="B183" s="54" t="s">
        <v>229</v>
      </c>
      <c r="C183" s="23">
        <v>992</v>
      </c>
      <c r="D183" s="22" t="s">
        <v>35</v>
      </c>
      <c r="E183" s="22" t="s">
        <v>36</v>
      </c>
      <c r="F183" s="25" t="s">
        <v>253</v>
      </c>
      <c r="G183" s="22"/>
      <c r="H183" s="22"/>
      <c r="I183" s="76">
        <f>I184</f>
        <v>0</v>
      </c>
    </row>
    <row r="184" spans="1:9" ht="15" customHeight="1" hidden="1">
      <c r="A184" s="17"/>
      <c r="B184" s="54" t="s">
        <v>73</v>
      </c>
      <c r="C184" s="23">
        <v>992</v>
      </c>
      <c r="D184" s="22" t="s">
        <v>35</v>
      </c>
      <c r="E184" s="22" t="s">
        <v>36</v>
      </c>
      <c r="F184" s="25" t="s">
        <v>253</v>
      </c>
      <c r="G184" s="22" t="s">
        <v>133</v>
      </c>
      <c r="H184" s="22"/>
      <c r="I184" s="76">
        <v>0</v>
      </c>
    </row>
    <row r="185" spans="1:9" ht="21.75" customHeight="1">
      <c r="A185" s="17"/>
      <c r="B185" s="19" t="s">
        <v>69</v>
      </c>
      <c r="C185" s="19">
        <v>992</v>
      </c>
      <c r="D185" s="20" t="s">
        <v>35</v>
      </c>
      <c r="E185" s="20" t="s">
        <v>61</v>
      </c>
      <c r="F185" s="20"/>
      <c r="G185" s="20"/>
      <c r="H185" s="20"/>
      <c r="I185" s="75">
        <f>I186+I192+I197+I201</f>
        <v>120400</v>
      </c>
    </row>
    <row r="186" spans="1:9" ht="34.5" customHeight="1">
      <c r="A186" s="17"/>
      <c r="B186" s="38" t="s">
        <v>347</v>
      </c>
      <c r="C186" s="23">
        <v>992</v>
      </c>
      <c r="D186" s="22" t="s">
        <v>35</v>
      </c>
      <c r="E186" s="22" t="s">
        <v>61</v>
      </c>
      <c r="F186" s="25" t="s">
        <v>112</v>
      </c>
      <c r="G186" s="22"/>
      <c r="H186" s="22"/>
      <c r="I186" s="76">
        <f>I187</f>
        <v>99780</v>
      </c>
    </row>
    <row r="187" spans="1:9" ht="18.75" customHeight="1">
      <c r="A187" s="17"/>
      <c r="B187" s="29" t="s">
        <v>97</v>
      </c>
      <c r="C187" s="23">
        <v>992</v>
      </c>
      <c r="D187" s="22" t="s">
        <v>35</v>
      </c>
      <c r="E187" s="22" t="s">
        <v>61</v>
      </c>
      <c r="F187" s="22" t="s">
        <v>113</v>
      </c>
      <c r="G187" s="22"/>
      <c r="H187" s="22"/>
      <c r="I187" s="76">
        <f>I188</f>
        <v>99780</v>
      </c>
    </row>
    <row r="188" spans="1:9" ht="19.5" customHeight="1">
      <c r="A188" s="17"/>
      <c r="B188" s="29" t="s">
        <v>183</v>
      </c>
      <c r="C188" s="23">
        <v>992</v>
      </c>
      <c r="D188" s="22" t="s">
        <v>35</v>
      </c>
      <c r="E188" s="22" t="s">
        <v>61</v>
      </c>
      <c r="F188" s="22" t="s">
        <v>166</v>
      </c>
      <c r="G188" s="22"/>
      <c r="H188" s="22"/>
      <c r="I188" s="76">
        <f>I189</f>
        <v>99780</v>
      </c>
    </row>
    <row r="189" spans="1:9" ht="18" customHeight="1">
      <c r="A189" s="17"/>
      <c r="B189" s="29" t="s">
        <v>185</v>
      </c>
      <c r="C189" s="23">
        <v>992</v>
      </c>
      <c r="D189" s="22" t="s">
        <v>35</v>
      </c>
      <c r="E189" s="22" t="s">
        <v>61</v>
      </c>
      <c r="F189" s="22" t="s">
        <v>348</v>
      </c>
      <c r="G189" s="22"/>
      <c r="H189" s="22"/>
      <c r="I189" s="76">
        <f>I190+I191</f>
        <v>99780</v>
      </c>
    </row>
    <row r="190" spans="1:9" ht="18.75" customHeight="1" hidden="1">
      <c r="A190" s="17"/>
      <c r="B190" s="23" t="s">
        <v>255</v>
      </c>
      <c r="C190" s="23">
        <v>992</v>
      </c>
      <c r="D190" s="22" t="s">
        <v>35</v>
      </c>
      <c r="E190" s="22" t="s">
        <v>61</v>
      </c>
      <c r="F190" s="22" t="s">
        <v>186</v>
      </c>
      <c r="G190" s="22" t="s">
        <v>254</v>
      </c>
      <c r="H190" s="22"/>
      <c r="I190" s="76">
        <v>0</v>
      </c>
    </row>
    <row r="191" spans="1:9" ht="18.75" customHeight="1">
      <c r="A191" s="17"/>
      <c r="B191" s="54" t="s">
        <v>73</v>
      </c>
      <c r="C191" s="23">
        <v>992</v>
      </c>
      <c r="D191" s="22" t="s">
        <v>35</v>
      </c>
      <c r="E191" s="22" t="s">
        <v>61</v>
      </c>
      <c r="F191" s="22" t="s">
        <v>348</v>
      </c>
      <c r="G191" s="22" t="s">
        <v>133</v>
      </c>
      <c r="H191" s="22"/>
      <c r="I191" s="76">
        <f>100046-266-266+266</f>
        <v>99780</v>
      </c>
    </row>
    <row r="192" spans="1:9" ht="53.25" customHeight="1">
      <c r="A192" s="17"/>
      <c r="B192" s="54" t="s">
        <v>442</v>
      </c>
      <c r="C192" s="23">
        <v>992</v>
      </c>
      <c r="D192" s="22" t="s">
        <v>35</v>
      </c>
      <c r="E192" s="22" t="s">
        <v>61</v>
      </c>
      <c r="F192" s="25" t="s">
        <v>277</v>
      </c>
      <c r="G192" s="22"/>
      <c r="H192" s="22"/>
      <c r="I192" s="76">
        <f>I193</f>
        <v>20000</v>
      </c>
    </row>
    <row r="193" spans="1:9" ht="15.75" customHeight="1">
      <c r="A193" s="17"/>
      <c r="B193" s="58" t="s">
        <v>443</v>
      </c>
      <c r="C193" s="23">
        <v>992</v>
      </c>
      <c r="D193" s="22" t="s">
        <v>35</v>
      </c>
      <c r="E193" s="22" t="s">
        <v>61</v>
      </c>
      <c r="F193" s="22" t="s">
        <v>114</v>
      </c>
      <c r="G193" s="22"/>
      <c r="H193" s="22"/>
      <c r="I193" s="76">
        <f>I194</f>
        <v>20000</v>
      </c>
    </row>
    <row r="194" spans="1:9" ht="22.5" customHeight="1">
      <c r="A194" s="17"/>
      <c r="B194" s="58" t="s">
        <v>187</v>
      </c>
      <c r="C194" s="23">
        <v>992</v>
      </c>
      <c r="D194" s="22" t="s">
        <v>35</v>
      </c>
      <c r="E194" s="22" t="s">
        <v>61</v>
      </c>
      <c r="F194" s="22" t="s">
        <v>288</v>
      </c>
      <c r="G194" s="22"/>
      <c r="H194" s="22"/>
      <c r="I194" s="76">
        <f>I195</f>
        <v>20000</v>
      </c>
    </row>
    <row r="195" spans="1:9" ht="18.75" customHeight="1">
      <c r="A195" s="17"/>
      <c r="B195" s="58" t="s">
        <v>189</v>
      </c>
      <c r="C195" s="23">
        <v>992</v>
      </c>
      <c r="D195" s="22" t="s">
        <v>35</v>
      </c>
      <c r="E195" s="22" t="s">
        <v>61</v>
      </c>
      <c r="F195" s="22" t="s">
        <v>349</v>
      </c>
      <c r="G195" s="22"/>
      <c r="H195" s="22"/>
      <c r="I195" s="76">
        <f>I196</f>
        <v>20000</v>
      </c>
    </row>
    <row r="196" spans="1:9" ht="18" customHeight="1">
      <c r="A196" s="17"/>
      <c r="B196" s="23" t="s">
        <v>73</v>
      </c>
      <c r="C196" s="23">
        <v>992</v>
      </c>
      <c r="D196" s="22" t="s">
        <v>35</v>
      </c>
      <c r="E196" s="22" t="s">
        <v>61</v>
      </c>
      <c r="F196" s="22" t="s">
        <v>349</v>
      </c>
      <c r="G196" s="22" t="s">
        <v>133</v>
      </c>
      <c r="H196" s="22"/>
      <c r="I196" s="76">
        <f>20000</f>
        <v>20000</v>
      </c>
    </row>
    <row r="197" spans="1:9" ht="31.5" customHeight="1">
      <c r="A197" s="17"/>
      <c r="B197" s="54" t="s">
        <v>459</v>
      </c>
      <c r="C197" s="23">
        <v>992</v>
      </c>
      <c r="D197" s="22" t="s">
        <v>35</v>
      </c>
      <c r="E197" s="22" t="s">
        <v>61</v>
      </c>
      <c r="F197" s="25" t="s">
        <v>476</v>
      </c>
      <c r="G197" s="22"/>
      <c r="H197" s="22"/>
      <c r="I197" s="76">
        <f>I198</f>
        <v>354</v>
      </c>
    </row>
    <row r="198" spans="1:9" ht="35.25" customHeight="1">
      <c r="A198" s="17"/>
      <c r="B198" s="54" t="s">
        <v>460</v>
      </c>
      <c r="C198" s="23">
        <v>992</v>
      </c>
      <c r="D198" s="22" t="s">
        <v>35</v>
      </c>
      <c r="E198" s="22" t="s">
        <v>61</v>
      </c>
      <c r="F198" s="25" t="s">
        <v>477</v>
      </c>
      <c r="G198" s="17"/>
      <c r="H198" s="22"/>
      <c r="I198" s="76">
        <f>I199</f>
        <v>354</v>
      </c>
    </row>
    <row r="199" spans="1:9" ht="22.5" customHeight="1">
      <c r="A199" s="17"/>
      <c r="B199" s="54" t="s">
        <v>77</v>
      </c>
      <c r="C199" s="23">
        <v>992</v>
      </c>
      <c r="D199" s="22" t="s">
        <v>35</v>
      </c>
      <c r="E199" s="22" t="s">
        <v>61</v>
      </c>
      <c r="F199" s="25" t="s">
        <v>462</v>
      </c>
      <c r="G199" s="17"/>
      <c r="H199" s="22"/>
      <c r="I199" s="76">
        <f>I200</f>
        <v>354</v>
      </c>
    </row>
    <row r="200" spans="1:9" ht="20.25" customHeight="1">
      <c r="A200" s="17"/>
      <c r="B200" s="54" t="s">
        <v>59</v>
      </c>
      <c r="C200" s="23">
        <v>992</v>
      </c>
      <c r="D200" s="22" t="s">
        <v>35</v>
      </c>
      <c r="E200" s="22" t="s">
        <v>61</v>
      </c>
      <c r="F200" s="25" t="s">
        <v>462</v>
      </c>
      <c r="G200" s="17">
        <v>540</v>
      </c>
      <c r="H200" s="22"/>
      <c r="I200" s="76">
        <f>354+266-266</f>
        <v>354</v>
      </c>
    </row>
    <row r="201" spans="1:9" ht="42.75" customHeight="1">
      <c r="A201" s="17"/>
      <c r="B201" s="94" t="s">
        <v>474</v>
      </c>
      <c r="C201" s="23">
        <v>992</v>
      </c>
      <c r="D201" s="22" t="s">
        <v>35</v>
      </c>
      <c r="E201" s="22" t="s">
        <v>61</v>
      </c>
      <c r="F201" s="25" t="s">
        <v>125</v>
      </c>
      <c r="G201" s="17"/>
      <c r="H201" s="22"/>
      <c r="I201" s="76">
        <f>I202</f>
        <v>266</v>
      </c>
    </row>
    <row r="202" spans="1:9" ht="59.25" customHeight="1">
      <c r="A202" s="17"/>
      <c r="B202" s="94" t="s">
        <v>460</v>
      </c>
      <c r="C202" s="23">
        <v>992</v>
      </c>
      <c r="D202" s="22" t="s">
        <v>35</v>
      </c>
      <c r="E202" s="22" t="s">
        <v>61</v>
      </c>
      <c r="F202" s="25" t="s">
        <v>406</v>
      </c>
      <c r="G202" s="17"/>
      <c r="H202" s="22"/>
      <c r="I202" s="76">
        <f>I203</f>
        <v>266</v>
      </c>
    </row>
    <row r="203" spans="1:9" ht="40.5" customHeight="1">
      <c r="A203" s="17"/>
      <c r="B203" s="94" t="s">
        <v>475</v>
      </c>
      <c r="C203" s="23">
        <v>992</v>
      </c>
      <c r="D203" s="22" t="s">
        <v>35</v>
      </c>
      <c r="E203" s="22" t="s">
        <v>61</v>
      </c>
      <c r="F203" s="25" t="s">
        <v>478</v>
      </c>
      <c r="G203" s="17"/>
      <c r="H203" s="22"/>
      <c r="I203" s="76">
        <f>I204</f>
        <v>266</v>
      </c>
    </row>
    <row r="204" spans="1:9" ht="24.75" customHeight="1">
      <c r="A204" s="17"/>
      <c r="B204" s="94" t="s">
        <v>59</v>
      </c>
      <c r="C204" s="23">
        <v>992</v>
      </c>
      <c r="D204" s="22" t="s">
        <v>35</v>
      </c>
      <c r="E204" s="22" t="s">
        <v>61</v>
      </c>
      <c r="F204" s="25" t="s">
        <v>478</v>
      </c>
      <c r="G204" s="17">
        <v>540</v>
      </c>
      <c r="H204" s="22"/>
      <c r="I204" s="76">
        <f>266</f>
        <v>266</v>
      </c>
    </row>
    <row r="205" spans="1:9" ht="18.75" customHeight="1">
      <c r="A205" s="21"/>
      <c r="B205" s="18" t="s">
        <v>41</v>
      </c>
      <c r="C205" s="19">
        <v>992</v>
      </c>
      <c r="D205" s="20" t="s">
        <v>30</v>
      </c>
      <c r="E205" s="20"/>
      <c r="F205" s="20"/>
      <c r="G205" s="20"/>
      <c r="H205" s="20"/>
      <c r="I205" s="75">
        <f>I206+I223</f>
        <v>25276688.77</v>
      </c>
    </row>
    <row r="206" spans="1:17" ht="16.5" customHeight="1">
      <c r="A206" s="17"/>
      <c r="B206" s="18" t="s">
        <v>57</v>
      </c>
      <c r="C206" s="19">
        <v>992</v>
      </c>
      <c r="D206" s="20" t="s">
        <v>30</v>
      </c>
      <c r="E206" s="20" t="s">
        <v>31</v>
      </c>
      <c r="F206" s="20"/>
      <c r="G206" s="20"/>
      <c r="H206" s="20"/>
      <c r="I206" s="75">
        <f>I207+I217</f>
        <v>220000</v>
      </c>
      <c r="Q206" s="4"/>
    </row>
    <row r="207" spans="1:9" ht="32.25" customHeight="1">
      <c r="A207" s="17"/>
      <c r="B207" s="29" t="s">
        <v>350</v>
      </c>
      <c r="C207" s="23">
        <v>992</v>
      </c>
      <c r="D207" s="22" t="s">
        <v>30</v>
      </c>
      <c r="E207" s="22" t="s">
        <v>31</v>
      </c>
      <c r="F207" s="25" t="s">
        <v>351</v>
      </c>
      <c r="G207" s="22"/>
      <c r="H207" s="22"/>
      <c r="I207" s="76">
        <f>I208+I212</f>
        <v>31700</v>
      </c>
    </row>
    <row r="208" spans="1:9" ht="32.25" customHeight="1">
      <c r="A208" s="17"/>
      <c r="B208" s="23" t="s">
        <v>0</v>
      </c>
      <c r="C208" s="23">
        <v>992</v>
      </c>
      <c r="D208" s="22" t="s">
        <v>30</v>
      </c>
      <c r="E208" s="22" t="s">
        <v>31</v>
      </c>
      <c r="F208" s="22" t="s">
        <v>115</v>
      </c>
      <c r="G208" s="22"/>
      <c r="H208" s="22"/>
      <c r="I208" s="76">
        <f>I209</f>
        <v>10000</v>
      </c>
    </row>
    <row r="209" spans="1:9" ht="32.25" customHeight="1">
      <c r="A209" s="17"/>
      <c r="B209" s="38" t="s">
        <v>191</v>
      </c>
      <c r="C209" s="23">
        <v>992</v>
      </c>
      <c r="D209" s="22" t="s">
        <v>30</v>
      </c>
      <c r="E209" s="22" t="s">
        <v>31</v>
      </c>
      <c r="F209" s="22" t="s">
        <v>174</v>
      </c>
      <c r="G209" s="22"/>
      <c r="H209" s="22"/>
      <c r="I209" s="76">
        <f>I210</f>
        <v>10000</v>
      </c>
    </row>
    <row r="210" spans="1:9" ht="17.25" customHeight="1">
      <c r="A210" s="17"/>
      <c r="B210" s="29" t="s">
        <v>272</v>
      </c>
      <c r="C210" s="23">
        <v>992</v>
      </c>
      <c r="D210" s="22" t="s">
        <v>30</v>
      </c>
      <c r="E210" s="22" t="s">
        <v>31</v>
      </c>
      <c r="F210" s="22" t="s">
        <v>1</v>
      </c>
      <c r="G210" s="22"/>
      <c r="H210" s="22"/>
      <c r="I210" s="76">
        <f>I211</f>
        <v>10000</v>
      </c>
    </row>
    <row r="211" spans="1:9" ht="19.5" customHeight="1">
      <c r="A211" s="17"/>
      <c r="B211" s="23" t="s">
        <v>73</v>
      </c>
      <c r="C211" s="23">
        <v>992</v>
      </c>
      <c r="D211" s="22" t="s">
        <v>30</v>
      </c>
      <c r="E211" s="22" t="s">
        <v>31</v>
      </c>
      <c r="F211" s="22" t="s">
        <v>1</v>
      </c>
      <c r="G211" s="22" t="s">
        <v>133</v>
      </c>
      <c r="H211" s="22"/>
      <c r="I211" s="76">
        <f>10000</f>
        <v>10000</v>
      </c>
    </row>
    <row r="212" spans="1:9" ht="55.5" customHeight="1">
      <c r="A212" s="17"/>
      <c r="B212" s="23" t="s">
        <v>2</v>
      </c>
      <c r="C212" s="23">
        <v>992</v>
      </c>
      <c r="D212" s="22" t="s">
        <v>30</v>
      </c>
      <c r="E212" s="22" t="s">
        <v>31</v>
      </c>
      <c r="F212" s="22" t="s">
        <v>116</v>
      </c>
      <c r="G212" s="22"/>
      <c r="H212" s="22"/>
      <c r="I212" s="76">
        <f>I213</f>
        <v>21700</v>
      </c>
    </row>
    <row r="213" spans="1:9" ht="26.25" customHeight="1">
      <c r="A213" s="17"/>
      <c r="B213" s="23" t="s">
        <v>192</v>
      </c>
      <c r="C213" s="23">
        <v>992</v>
      </c>
      <c r="D213" s="22" t="s">
        <v>30</v>
      </c>
      <c r="E213" s="22" t="s">
        <v>31</v>
      </c>
      <c r="F213" s="22" t="s">
        <v>177</v>
      </c>
      <c r="G213" s="22"/>
      <c r="H213" s="22"/>
      <c r="I213" s="76">
        <f>I214</f>
        <v>21700</v>
      </c>
    </row>
    <row r="214" spans="1:9" ht="18.75" customHeight="1">
      <c r="A214" s="17"/>
      <c r="B214" s="58" t="s">
        <v>273</v>
      </c>
      <c r="C214" s="23">
        <v>992</v>
      </c>
      <c r="D214" s="22" t="s">
        <v>30</v>
      </c>
      <c r="E214" s="22" t="s">
        <v>31</v>
      </c>
      <c r="F214" s="25" t="s">
        <v>3</v>
      </c>
      <c r="G214" s="22"/>
      <c r="H214" s="22"/>
      <c r="I214" s="76">
        <f>I215+I216</f>
        <v>21700</v>
      </c>
    </row>
    <row r="215" spans="1:9" ht="20.25" customHeight="1" hidden="1">
      <c r="A215" s="17"/>
      <c r="B215" s="23" t="s">
        <v>255</v>
      </c>
      <c r="C215" s="23">
        <v>992</v>
      </c>
      <c r="D215" s="22" t="s">
        <v>30</v>
      </c>
      <c r="E215" s="22" t="s">
        <v>31</v>
      </c>
      <c r="F215" s="25" t="s">
        <v>3</v>
      </c>
      <c r="G215" s="22" t="s">
        <v>254</v>
      </c>
      <c r="H215" s="22"/>
      <c r="I215" s="76">
        <f>53300+100000-100000-53300</f>
        <v>0</v>
      </c>
    </row>
    <row r="216" spans="1:9" ht="20.25" customHeight="1">
      <c r="A216" s="17"/>
      <c r="B216" s="23" t="s">
        <v>73</v>
      </c>
      <c r="C216" s="23">
        <v>992</v>
      </c>
      <c r="D216" s="22" t="s">
        <v>30</v>
      </c>
      <c r="E216" s="22" t="s">
        <v>31</v>
      </c>
      <c r="F216" s="25" t="s">
        <v>3</v>
      </c>
      <c r="G216" s="22" t="s">
        <v>133</v>
      </c>
      <c r="H216" s="22"/>
      <c r="I216" s="76">
        <f>10000+11700</f>
        <v>21700</v>
      </c>
    </row>
    <row r="217" spans="1:9" ht="33" customHeight="1">
      <c r="A217" s="17"/>
      <c r="B217" s="23" t="s">
        <v>4</v>
      </c>
      <c r="C217" s="23">
        <v>992</v>
      </c>
      <c r="D217" s="22" t="s">
        <v>30</v>
      </c>
      <c r="E217" s="22" t="s">
        <v>31</v>
      </c>
      <c r="F217" s="25" t="s">
        <v>117</v>
      </c>
      <c r="G217" s="22"/>
      <c r="H217" s="22"/>
      <c r="I217" s="76">
        <f>I218</f>
        <v>188300</v>
      </c>
    </row>
    <row r="218" spans="1:9" ht="21.75" customHeight="1">
      <c r="A218" s="17"/>
      <c r="B218" s="54" t="s">
        <v>193</v>
      </c>
      <c r="C218" s="23">
        <v>992</v>
      </c>
      <c r="D218" s="22" t="s">
        <v>30</v>
      </c>
      <c r="E218" s="22" t="s">
        <v>31</v>
      </c>
      <c r="F218" s="25" t="s">
        <v>118</v>
      </c>
      <c r="G218" s="22"/>
      <c r="H218" s="22"/>
      <c r="I218" s="76">
        <f>I219</f>
        <v>188300</v>
      </c>
    </row>
    <row r="219" spans="1:9" ht="24" customHeight="1">
      <c r="A219" s="17"/>
      <c r="B219" s="23" t="s">
        <v>5</v>
      </c>
      <c r="C219" s="23">
        <v>992</v>
      </c>
      <c r="D219" s="22" t="s">
        <v>30</v>
      </c>
      <c r="E219" s="22" t="s">
        <v>31</v>
      </c>
      <c r="F219" s="25" t="s">
        <v>184</v>
      </c>
      <c r="G219" s="22"/>
      <c r="H219" s="22"/>
      <c r="I219" s="76">
        <f>I220</f>
        <v>188300</v>
      </c>
    </row>
    <row r="220" spans="1:9" ht="30.75" customHeight="1">
      <c r="A220" s="17"/>
      <c r="B220" s="23" t="s">
        <v>6</v>
      </c>
      <c r="C220" s="23">
        <v>992</v>
      </c>
      <c r="D220" s="22" t="s">
        <v>30</v>
      </c>
      <c r="E220" s="22" t="s">
        <v>31</v>
      </c>
      <c r="F220" s="25" t="s">
        <v>7</v>
      </c>
      <c r="G220" s="22"/>
      <c r="H220" s="22"/>
      <c r="I220" s="76">
        <f>I221+I222</f>
        <v>188300</v>
      </c>
    </row>
    <row r="221" spans="1:9" ht="20.25" customHeight="1">
      <c r="A221" s="17"/>
      <c r="B221" s="23" t="s">
        <v>73</v>
      </c>
      <c r="C221" s="23">
        <v>992</v>
      </c>
      <c r="D221" s="22" t="s">
        <v>30</v>
      </c>
      <c r="E221" s="22" t="s">
        <v>31</v>
      </c>
      <c r="F221" s="25" t="s">
        <v>7</v>
      </c>
      <c r="G221" s="22" t="s">
        <v>133</v>
      </c>
      <c r="H221" s="22"/>
      <c r="I221" s="76">
        <f>200000-11700</f>
        <v>188300</v>
      </c>
    </row>
    <row r="222" spans="1:9" ht="20.25" customHeight="1" hidden="1">
      <c r="A222" s="17"/>
      <c r="B222" s="23" t="s">
        <v>73</v>
      </c>
      <c r="C222" s="23">
        <v>992</v>
      </c>
      <c r="D222" s="22" t="s">
        <v>30</v>
      </c>
      <c r="E222" s="22" t="s">
        <v>31</v>
      </c>
      <c r="F222" s="25" t="s">
        <v>7</v>
      </c>
      <c r="G222" s="22" t="s">
        <v>133</v>
      </c>
      <c r="H222" s="22"/>
      <c r="I222" s="76">
        <v>0</v>
      </c>
    </row>
    <row r="223" spans="1:9" ht="19.5" customHeight="1">
      <c r="A223" s="17"/>
      <c r="B223" s="31" t="s">
        <v>50</v>
      </c>
      <c r="C223" s="19">
        <v>992</v>
      </c>
      <c r="D223" s="20" t="s">
        <v>30</v>
      </c>
      <c r="E223" s="20" t="s">
        <v>33</v>
      </c>
      <c r="F223" s="20"/>
      <c r="G223" s="20"/>
      <c r="H223" s="20"/>
      <c r="I223" s="75">
        <f>I232+I249</f>
        <v>25056688.77</v>
      </c>
    </row>
    <row r="224" spans="1:9" ht="19.5" customHeight="1" hidden="1">
      <c r="A224" s="17"/>
      <c r="B224" s="23" t="s">
        <v>409</v>
      </c>
      <c r="C224" s="23">
        <v>992</v>
      </c>
      <c r="D224" s="22" t="s">
        <v>30</v>
      </c>
      <c r="E224" s="22" t="s">
        <v>33</v>
      </c>
      <c r="F224" s="22" t="s">
        <v>412</v>
      </c>
      <c r="G224" s="22"/>
      <c r="H224" s="22"/>
      <c r="I224" s="76">
        <f>I225</f>
        <v>0</v>
      </c>
    </row>
    <row r="225" spans="1:9" ht="19.5" customHeight="1" hidden="1">
      <c r="A225" s="17"/>
      <c r="B225" s="23" t="s">
        <v>410</v>
      </c>
      <c r="C225" s="23">
        <v>992</v>
      </c>
      <c r="D225" s="22" t="s">
        <v>30</v>
      </c>
      <c r="E225" s="22" t="s">
        <v>33</v>
      </c>
      <c r="F225" s="22" t="s">
        <v>413</v>
      </c>
      <c r="G225" s="22"/>
      <c r="H225" s="22"/>
      <c r="I225" s="76">
        <f>I226</f>
        <v>0</v>
      </c>
    </row>
    <row r="226" spans="1:9" ht="19.5" customHeight="1" hidden="1">
      <c r="A226" s="17"/>
      <c r="B226" s="14" t="s">
        <v>411</v>
      </c>
      <c r="C226" s="23">
        <v>992</v>
      </c>
      <c r="D226" s="22" t="s">
        <v>30</v>
      </c>
      <c r="E226" s="22" t="s">
        <v>33</v>
      </c>
      <c r="F226" s="22" t="s">
        <v>413</v>
      </c>
      <c r="G226" s="22" t="s">
        <v>414</v>
      </c>
      <c r="H226" s="22"/>
      <c r="I226" s="76">
        <v>0</v>
      </c>
    </row>
    <row r="227" spans="1:9" ht="39" customHeight="1" hidden="1">
      <c r="A227" s="17"/>
      <c r="B227" s="23" t="s">
        <v>8</v>
      </c>
      <c r="C227" s="23">
        <v>992</v>
      </c>
      <c r="D227" s="22" t="s">
        <v>30</v>
      </c>
      <c r="E227" s="22" t="s">
        <v>33</v>
      </c>
      <c r="F227" s="25" t="s">
        <v>234</v>
      </c>
      <c r="G227" s="20"/>
      <c r="H227" s="20"/>
      <c r="I227" s="76">
        <f>I228</f>
        <v>0</v>
      </c>
    </row>
    <row r="228" spans="1:9" ht="39.75" customHeight="1" hidden="1">
      <c r="A228" s="17"/>
      <c r="B228" s="23" t="s">
        <v>232</v>
      </c>
      <c r="C228" s="23">
        <v>992</v>
      </c>
      <c r="D228" s="22" t="s">
        <v>30</v>
      </c>
      <c r="E228" s="22" t="s">
        <v>33</v>
      </c>
      <c r="F228" s="25" t="s">
        <v>235</v>
      </c>
      <c r="G228" s="20"/>
      <c r="H228" s="20"/>
      <c r="I228" s="76">
        <f>I229</f>
        <v>0</v>
      </c>
    </row>
    <row r="229" spans="1:9" ht="35.25" customHeight="1" hidden="1">
      <c r="A229" s="17"/>
      <c r="B229" s="23" t="s">
        <v>233</v>
      </c>
      <c r="C229" s="23">
        <v>992</v>
      </c>
      <c r="D229" s="22" t="s">
        <v>30</v>
      </c>
      <c r="E229" s="22" t="s">
        <v>33</v>
      </c>
      <c r="F229" s="25" t="s">
        <v>236</v>
      </c>
      <c r="G229" s="20"/>
      <c r="H229" s="20"/>
      <c r="I229" s="76">
        <f>I230+I231</f>
        <v>0</v>
      </c>
    </row>
    <row r="230" spans="1:9" ht="19.5" customHeight="1" hidden="1">
      <c r="A230" s="17"/>
      <c r="B230" s="23" t="s">
        <v>73</v>
      </c>
      <c r="C230" s="23">
        <v>992</v>
      </c>
      <c r="D230" s="22" t="s">
        <v>30</v>
      </c>
      <c r="E230" s="22" t="s">
        <v>33</v>
      </c>
      <c r="F230" s="25" t="s">
        <v>236</v>
      </c>
      <c r="G230" s="22" t="s">
        <v>133</v>
      </c>
      <c r="H230" s="20"/>
      <c r="I230" s="76">
        <f>100000+20000-120000</f>
        <v>0</v>
      </c>
    </row>
    <row r="231" spans="1:9" ht="19.5" customHeight="1" hidden="1">
      <c r="A231" s="17"/>
      <c r="B231" s="23" t="s">
        <v>401</v>
      </c>
      <c r="C231" s="23">
        <v>992</v>
      </c>
      <c r="D231" s="22" t="s">
        <v>30</v>
      </c>
      <c r="E231" s="22" t="s">
        <v>33</v>
      </c>
      <c r="F231" s="25" t="s">
        <v>236</v>
      </c>
      <c r="G231" s="22" t="s">
        <v>400</v>
      </c>
      <c r="H231" s="20"/>
      <c r="I231" s="76">
        <f>120000-120000</f>
        <v>0</v>
      </c>
    </row>
    <row r="232" spans="1:9" ht="39.75" customHeight="1">
      <c r="A232" s="17"/>
      <c r="B232" s="14" t="s">
        <v>9</v>
      </c>
      <c r="C232" s="23">
        <v>992</v>
      </c>
      <c r="D232" s="22" t="s">
        <v>30</v>
      </c>
      <c r="E232" s="22" t="s">
        <v>33</v>
      </c>
      <c r="F232" s="25" t="s">
        <v>10</v>
      </c>
      <c r="G232" s="22"/>
      <c r="H232" s="22"/>
      <c r="I232" s="76">
        <f>I233+I237+I245</f>
        <v>25006688.77</v>
      </c>
    </row>
    <row r="233" spans="1:9" ht="39.75" customHeight="1">
      <c r="A233" s="17"/>
      <c r="B233" s="89" t="s">
        <v>444</v>
      </c>
      <c r="C233" s="23">
        <v>992</v>
      </c>
      <c r="D233" s="22" t="s">
        <v>30</v>
      </c>
      <c r="E233" s="22" t="s">
        <v>33</v>
      </c>
      <c r="F233" s="25" t="s">
        <v>119</v>
      </c>
      <c r="G233" s="22"/>
      <c r="H233" s="22"/>
      <c r="I233" s="76">
        <f>I234</f>
        <v>9753800</v>
      </c>
    </row>
    <row r="234" spans="1:9" ht="34.5" customHeight="1">
      <c r="A234" s="17"/>
      <c r="B234" s="59" t="s">
        <v>445</v>
      </c>
      <c r="C234" s="23">
        <v>992</v>
      </c>
      <c r="D234" s="22" t="s">
        <v>30</v>
      </c>
      <c r="E234" s="22" t="s">
        <v>33</v>
      </c>
      <c r="F234" s="22" t="s">
        <v>188</v>
      </c>
      <c r="G234" s="22"/>
      <c r="H234" s="22"/>
      <c r="I234" s="76">
        <f>I235</f>
        <v>9753800</v>
      </c>
    </row>
    <row r="235" spans="1:9" ht="23.25" customHeight="1">
      <c r="A235" s="17"/>
      <c r="B235" s="59" t="s">
        <v>81</v>
      </c>
      <c r="C235" s="23">
        <v>992</v>
      </c>
      <c r="D235" s="22" t="s">
        <v>30</v>
      </c>
      <c r="E235" s="22" t="s">
        <v>33</v>
      </c>
      <c r="F235" s="22" t="s">
        <v>446</v>
      </c>
      <c r="G235" s="22"/>
      <c r="H235" s="22"/>
      <c r="I235" s="76">
        <f>I236</f>
        <v>9753800</v>
      </c>
    </row>
    <row r="236" spans="1:9" ht="22.5" customHeight="1">
      <c r="A236" s="17"/>
      <c r="B236" s="54" t="s">
        <v>83</v>
      </c>
      <c r="C236" s="23">
        <v>992</v>
      </c>
      <c r="D236" s="22" t="s">
        <v>30</v>
      </c>
      <c r="E236" s="22" t="s">
        <v>33</v>
      </c>
      <c r="F236" s="22" t="s">
        <v>446</v>
      </c>
      <c r="G236" s="22" t="s">
        <v>199</v>
      </c>
      <c r="H236" s="22"/>
      <c r="I236" s="76">
        <f>9305800+448000</f>
        <v>9753800</v>
      </c>
    </row>
    <row r="237" spans="1:9" ht="33.75" customHeight="1">
      <c r="A237" s="17"/>
      <c r="B237" s="85" t="s">
        <v>447</v>
      </c>
      <c r="C237" s="23">
        <v>992</v>
      </c>
      <c r="D237" s="22" t="s">
        <v>30</v>
      </c>
      <c r="E237" s="22" t="s">
        <v>33</v>
      </c>
      <c r="F237" s="25" t="s">
        <v>12</v>
      </c>
      <c r="G237" s="22"/>
      <c r="H237" s="22"/>
      <c r="I237" s="76">
        <f>I238+I243</f>
        <v>14483538.77</v>
      </c>
    </row>
    <row r="238" spans="1:9" ht="33.75" customHeight="1">
      <c r="A238" s="17"/>
      <c r="B238" s="85" t="s">
        <v>194</v>
      </c>
      <c r="C238" s="23">
        <v>992</v>
      </c>
      <c r="D238" s="22" t="s">
        <v>30</v>
      </c>
      <c r="E238" s="22" t="s">
        <v>33</v>
      </c>
      <c r="F238" s="25" t="s">
        <v>13</v>
      </c>
      <c r="G238" s="22"/>
      <c r="H238" s="22"/>
      <c r="I238" s="76">
        <f>I239+I241</f>
        <v>14183538.77</v>
      </c>
    </row>
    <row r="239" spans="1:9" ht="23.25" customHeight="1">
      <c r="A239" s="17"/>
      <c r="B239" s="29" t="s">
        <v>98</v>
      </c>
      <c r="C239" s="23">
        <v>992</v>
      </c>
      <c r="D239" s="22" t="s">
        <v>30</v>
      </c>
      <c r="E239" s="22" t="s">
        <v>33</v>
      </c>
      <c r="F239" s="25" t="s">
        <v>448</v>
      </c>
      <c r="G239" s="22"/>
      <c r="H239" s="22"/>
      <c r="I239" s="76">
        <f>I240</f>
        <v>14183538.77</v>
      </c>
    </row>
    <row r="240" spans="1:9" ht="19.5" customHeight="1">
      <c r="A240" s="17"/>
      <c r="B240" s="23" t="s">
        <v>73</v>
      </c>
      <c r="C240" s="23">
        <v>992</v>
      </c>
      <c r="D240" s="22" t="s">
        <v>30</v>
      </c>
      <c r="E240" s="22" t="s">
        <v>33</v>
      </c>
      <c r="F240" s="25" t="s">
        <v>448</v>
      </c>
      <c r="G240" s="22" t="s">
        <v>133</v>
      </c>
      <c r="H240" s="22"/>
      <c r="I240" s="76">
        <f>734800+694420.02-448000+448000+5900000+1000000+5854318.75</f>
        <v>14183538.77</v>
      </c>
    </row>
    <row r="241" spans="1:9" ht="19.5" customHeight="1" hidden="1">
      <c r="A241" s="17"/>
      <c r="B241" s="23" t="s">
        <v>402</v>
      </c>
      <c r="C241" s="23">
        <v>992</v>
      </c>
      <c r="D241" s="22" t="s">
        <v>30</v>
      </c>
      <c r="E241" s="22" t="s">
        <v>33</v>
      </c>
      <c r="F241" s="22" t="s">
        <v>403</v>
      </c>
      <c r="G241" s="22"/>
      <c r="H241" s="22"/>
      <c r="I241" s="76">
        <f>I242</f>
        <v>0</v>
      </c>
    </row>
    <row r="242" spans="1:9" ht="19.5" customHeight="1" hidden="1">
      <c r="A242" s="17"/>
      <c r="B242" s="23" t="s">
        <v>73</v>
      </c>
      <c r="C242" s="23">
        <v>992</v>
      </c>
      <c r="D242" s="22" t="s">
        <v>30</v>
      </c>
      <c r="E242" s="22" t="s">
        <v>33</v>
      </c>
      <c r="F242" s="22" t="s">
        <v>403</v>
      </c>
      <c r="G242" s="22" t="s">
        <v>133</v>
      </c>
      <c r="H242" s="22"/>
      <c r="I242" s="76">
        <v>0</v>
      </c>
    </row>
    <row r="243" spans="1:9" ht="19.5" customHeight="1">
      <c r="A243" s="17"/>
      <c r="B243" s="23" t="s">
        <v>470</v>
      </c>
      <c r="C243" s="23">
        <v>992</v>
      </c>
      <c r="D243" s="22" t="s">
        <v>30</v>
      </c>
      <c r="E243" s="22" t="s">
        <v>33</v>
      </c>
      <c r="F243" s="22" t="s">
        <v>471</v>
      </c>
      <c r="G243" s="22"/>
      <c r="H243" s="22"/>
      <c r="I243" s="76">
        <v>300000</v>
      </c>
    </row>
    <row r="244" spans="1:9" ht="19.5" customHeight="1">
      <c r="A244" s="17"/>
      <c r="B244" s="23" t="s">
        <v>73</v>
      </c>
      <c r="C244" s="23">
        <v>992</v>
      </c>
      <c r="D244" s="22" t="s">
        <v>30</v>
      </c>
      <c r="E244" s="22" t="s">
        <v>33</v>
      </c>
      <c r="F244" s="22" t="s">
        <v>471</v>
      </c>
      <c r="G244" s="22" t="s">
        <v>133</v>
      </c>
      <c r="H244" s="22"/>
      <c r="I244" s="76">
        <v>300000</v>
      </c>
    </row>
    <row r="245" spans="1:9" ht="21" customHeight="1">
      <c r="A245" s="17"/>
      <c r="B245" s="14" t="s">
        <v>11</v>
      </c>
      <c r="C245" s="23">
        <v>992</v>
      </c>
      <c r="D245" s="22" t="s">
        <v>30</v>
      </c>
      <c r="E245" s="22" t="s">
        <v>33</v>
      </c>
      <c r="F245" s="25" t="s">
        <v>449</v>
      </c>
      <c r="G245" s="20"/>
      <c r="H245" s="20"/>
      <c r="I245" s="76">
        <f>I246</f>
        <v>769350</v>
      </c>
    </row>
    <row r="246" spans="1:9" ht="23.25" customHeight="1">
      <c r="A246" s="17"/>
      <c r="B246" s="29" t="s">
        <v>179</v>
      </c>
      <c r="C246" s="23">
        <v>992</v>
      </c>
      <c r="D246" s="22" t="s">
        <v>30</v>
      </c>
      <c r="E246" s="22" t="s">
        <v>33</v>
      </c>
      <c r="F246" s="25" t="s">
        <v>450</v>
      </c>
      <c r="G246" s="22"/>
      <c r="H246" s="22"/>
      <c r="I246" s="76">
        <f>I247</f>
        <v>769350</v>
      </c>
    </row>
    <row r="247" spans="1:9" ht="19.5" customHeight="1">
      <c r="A247" s="17"/>
      <c r="B247" s="10" t="s">
        <v>14</v>
      </c>
      <c r="C247" s="23">
        <v>992</v>
      </c>
      <c r="D247" s="22" t="s">
        <v>30</v>
      </c>
      <c r="E247" s="22" t="s">
        <v>33</v>
      </c>
      <c r="F247" s="25" t="s">
        <v>451</v>
      </c>
      <c r="G247" s="22"/>
      <c r="H247" s="22"/>
      <c r="I247" s="76">
        <f>I248</f>
        <v>769350</v>
      </c>
    </row>
    <row r="248" spans="1:9" ht="18.75">
      <c r="A248" s="17"/>
      <c r="B248" s="23" t="s">
        <v>73</v>
      </c>
      <c r="C248" s="23">
        <v>992</v>
      </c>
      <c r="D248" s="22" t="s">
        <v>30</v>
      </c>
      <c r="E248" s="22" t="s">
        <v>33</v>
      </c>
      <c r="F248" s="25" t="s">
        <v>451</v>
      </c>
      <c r="G248" s="22" t="s">
        <v>133</v>
      </c>
      <c r="H248" s="22"/>
      <c r="I248" s="76">
        <f>525000+13000+1350+230000</f>
        <v>769350</v>
      </c>
    </row>
    <row r="249" spans="1:9" ht="36.75" customHeight="1">
      <c r="A249" s="17"/>
      <c r="B249" s="90" t="s">
        <v>452</v>
      </c>
      <c r="C249" s="23">
        <v>992</v>
      </c>
      <c r="D249" s="22" t="s">
        <v>30</v>
      </c>
      <c r="E249" s="22" t="s">
        <v>33</v>
      </c>
      <c r="F249" s="91" t="s">
        <v>234</v>
      </c>
      <c r="G249" s="22"/>
      <c r="H249" s="22"/>
      <c r="I249" s="76">
        <f>I250</f>
        <v>50000</v>
      </c>
    </row>
    <row r="250" spans="1:9" ht="33" customHeight="1">
      <c r="A250" s="17"/>
      <c r="B250" s="23" t="s">
        <v>232</v>
      </c>
      <c r="C250" s="23">
        <v>992</v>
      </c>
      <c r="D250" s="22" t="s">
        <v>30</v>
      </c>
      <c r="E250" s="22" t="s">
        <v>33</v>
      </c>
      <c r="F250" s="92" t="s">
        <v>235</v>
      </c>
      <c r="G250" s="22"/>
      <c r="H250" s="22"/>
      <c r="I250" s="76">
        <f>I251</f>
        <v>50000</v>
      </c>
    </row>
    <row r="251" spans="1:9" ht="35.25" customHeight="1">
      <c r="A251" s="17"/>
      <c r="B251" s="23" t="s">
        <v>233</v>
      </c>
      <c r="C251" s="23">
        <v>992</v>
      </c>
      <c r="D251" s="22" t="s">
        <v>30</v>
      </c>
      <c r="E251" s="22" t="s">
        <v>33</v>
      </c>
      <c r="F251" s="92" t="s">
        <v>236</v>
      </c>
      <c r="G251" s="22"/>
      <c r="H251" s="22"/>
      <c r="I251" s="76">
        <f>I252</f>
        <v>50000</v>
      </c>
    </row>
    <row r="252" spans="1:9" ht="21" customHeight="1">
      <c r="A252" s="17"/>
      <c r="B252" s="23" t="s">
        <v>73</v>
      </c>
      <c r="C252" s="23">
        <v>992</v>
      </c>
      <c r="D252" s="22" t="s">
        <v>30</v>
      </c>
      <c r="E252" s="22" t="s">
        <v>33</v>
      </c>
      <c r="F252" s="92" t="s">
        <v>236</v>
      </c>
      <c r="G252" s="22" t="s">
        <v>133</v>
      </c>
      <c r="H252" s="22"/>
      <c r="I252" s="76">
        <f>50000</f>
        <v>50000</v>
      </c>
    </row>
    <row r="253" spans="1:9" ht="21.75" customHeight="1">
      <c r="A253" s="21"/>
      <c r="B253" s="19" t="s">
        <v>28</v>
      </c>
      <c r="C253" s="19">
        <v>992</v>
      </c>
      <c r="D253" s="20" t="s">
        <v>32</v>
      </c>
      <c r="E253" s="20"/>
      <c r="F253" s="20"/>
      <c r="G253" s="20"/>
      <c r="H253" s="20"/>
      <c r="I253" s="75">
        <f>I254+I269</f>
        <v>84000</v>
      </c>
    </row>
    <row r="254" spans="1:9" ht="21.75" customHeight="1">
      <c r="A254" s="21"/>
      <c r="B254" s="78" t="s">
        <v>284</v>
      </c>
      <c r="C254" s="23">
        <v>992</v>
      </c>
      <c r="D254" s="22" t="s">
        <v>32</v>
      </c>
      <c r="E254" s="22" t="s">
        <v>30</v>
      </c>
      <c r="F254" s="20"/>
      <c r="G254" s="20"/>
      <c r="H254" s="20"/>
      <c r="I254" s="76">
        <f>I255+I264+I256</f>
        <v>84000</v>
      </c>
    </row>
    <row r="255" spans="1:9" ht="36.75" customHeight="1">
      <c r="A255" s="21"/>
      <c r="B255" s="79" t="s">
        <v>15</v>
      </c>
      <c r="C255" s="23">
        <v>992</v>
      </c>
      <c r="D255" s="22" t="s">
        <v>32</v>
      </c>
      <c r="E255" s="22" t="s">
        <v>30</v>
      </c>
      <c r="F255" s="32" t="s">
        <v>291</v>
      </c>
      <c r="G255" s="20"/>
      <c r="H255" s="20"/>
      <c r="I255" s="76">
        <f>I260</f>
        <v>10000</v>
      </c>
    </row>
    <row r="256" spans="1:9" ht="22.5" customHeight="1">
      <c r="A256" s="21" t="s">
        <v>467</v>
      </c>
      <c r="B256" s="79" t="s">
        <v>88</v>
      </c>
      <c r="C256" s="23">
        <v>992</v>
      </c>
      <c r="D256" s="22" t="s">
        <v>32</v>
      </c>
      <c r="E256" s="22" t="s">
        <v>30</v>
      </c>
      <c r="F256" s="32" t="s">
        <v>292</v>
      </c>
      <c r="G256" s="20"/>
      <c r="H256" s="20"/>
      <c r="I256" s="76">
        <v>54000</v>
      </c>
    </row>
    <row r="257" spans="1:9" ht="24" customHeight="1">
      <c r="A257" s="21"/>
      <c r="B257" s="93" t="s">
        <v>16</v>
      </c>
      <c r="C257" s="23">
        <v>992</v>
      </c>
      <c r="D257" s="22" t="s">
        <v>32</v>
      </c>
      <c r="E257" s="22" t="s">
        <v>30</v>
      </c>
      <c r="F257" s="32" t="s">
        <v>468</v>
      </c>
      <c r="G257" s="20"/>
      <c r="H257" s="20"/>
      <c r="I257" s="76">
        <v>54000</v>
      </c>
    </row>
    <row r="258" spans="1:9" ht="26.25" customHeight="1">
      <c r="A258" s="21"/>
      <c r="B258" s="93" t="s">
        <v>81</v>
      </c>
      <c r="C258" s="23">
        <v>992</v>
      </c>
      <c r="D258" s="22" t="s">
        <v>32</v>
      </c>
      <c r="E258" s="22" t="s">
        <v>30</v>
      </c>
      <c r="F258" s="32" t="s">
        <v>469</v>
      </c>
      <c r="G258" s="20"/>
      <c r="H258" s="20"/>
      <c r="I258" s="76">
        <v>54000</v>
      </c>
    </row>
    <row r="259" spans="1:9" ht="25.5" customHeight="1">
      <c r="A259" s="21"/>
      <c r="B259" s="23" t="s">
        <v>73</v>
      </c>
      <c r="C259" s="23">
        <v>992</v>
      </c>
      <c r="D259" s="22" t="s">
        <v>32</v>
      </c>
      <c r="E259" s="22" t="s">
        <v>30</v>
      </c>
      <c r="F259" s="32" t="s">
        <v>469</v>
      </c>
      <c r="G259" s="22" t="s">
        <v>133</v>
      </c>
      <c r="H259" s="20"/>
      <c r="I259" s="76">
        <v>54000</v>
      </c>
    </row>
    <row r="260" spans="1:9" ht="21.75" customHeight="1">
      <c r="A260" s="21" t="s">
        <v>466</v>
      </c>
      <c r="B260" s="54" t="s">
        <v>89</v>
      </c>
      <c r="C260" s="23">
        <v>992</v>
      </c>
      <c r="D260" s="22" t="s">
        <v>32</v>
      </c>
      <c r="E260" s="22" t="s">
        <v>30</v>
      </c>
      <c r="F260" s="32" t="s">
        <v>298</v>
      </c>
      <c r="G260" s="20"/>
      <c r="H260" s="20"/>
      <c r="I260" s="76">
        <f>I261</f>
        <v>10000</v>
      </c>
    </row>
    <row r="261" spans="1:9" ht="21.75" customHeight="1">
      <c r="A261" s="21"/>
      <c r="B261" s="54" t="s">
        <v>16</v>
      </c>
      <c r="C261" s="23">
        <v>992</v>
      </c>
      <c r="D261" s="22" t="s">
        <v>32</v>
      </c>
      <c r="E261" s="22" t="s">
        <v>30</v>
      </c>
      <c r="F261" s="32" t="s">
        <v>17</v>
      </c>
      <c r="G261" s="20"/>
      <c r="H261" s="20"/>
      <c r="I261" s="76">
        <f>I262</f>
        <v>10000</v>
      </c>
    </row>
    <row r="262" spans="1:9" ht="21.75" customHeight="1">
      <c r="A262" s="21"/>
      <c r="B262" s="54" t="s">
        <v>81</v>
      </c>
      <c r="C262" s="23">
        <v>992</v>
      </c>
      <c r="D262" s="22" t="s">
        <v>32</v>
      </c>
      <c r="E262" s="22" t="s">
        <v>30</v>
      </c>
      <c r="F262" s="32" t="s">
        <v>18</v>
      </c>
      <c r="G262" s="20"/>
      <c r="H262" s="20"/>
      <c r="I262" s="76">
        <f>I263</f>
        <v>10000</v>
      </c>
    </row>
    <row r="263" spans="1:9" ht="21.75" customHeight="1">
      <c r="A263" s="21"/>
      <c r="B263" s="23" t="s">
        <v>73</v>
      </c>
      <c r="C263" s="23">
        <v>992</v>
      </c>
      <c r="D263" s="22" t="s">
        <v>32</v>
      </c>
      <c r="E263" s="22" t="s">
        <v>30</v>
      </c>
      <c r="F263" s="32" t="s">
        <v>18</v>
      </c>
      <c r="G263" s="22" t="s">
        <v>133</v>
      </c>
      <c r="H263" s="20"/>
      <c r="I263" s="76">
        <f>10000</f>
        <v>10000</v>
      </c>
    </row>
    <row r="264" spans="1:9" ht="20.25" customHeight="1">
      <c r="A264" s="21"/>
      <c r="B264" s="81" t="s">
        <v>19</v>
      </c>
      <c r="C264" s="23">
        <v>992</v>
      </c>
      <c r="D264" s="22" t="s">
        <v>32</v>
      </c>
      <c r="E264" s="22" t="s">
        <v>30</v>
      </c>
      <c r="F264" s="32" t="s">
        <v>120</v>
      </c>
      <c r="G264" s="22"/>
      <c r="H264" s="20"/>
      <c r="I264" s="76">
        <f>I265</f>
        <v>20000</v>
      </c>
    </row>
    <row r="265" spans="1:9" ht="21.75" customHeight="1">
      <c r="A265" s="21"/>
      <c r="B265" s="58" t="s">
        <v>171</v>
      </c>
      <c r="C265" s="23">
        <v>992</v>
      </c>
      <c r="D265" s="22" t="s">
        <v>32</v>
      </c>
      <c r="E265" s="22" t="s">
        <v>30</v>
      </c>
      <c r="F265" s="32" t="s">
        <v>121</v>
      </c>
      <c r="G265" s="22"/>
      <c r="H265" s="20"/>
      <c r="I265" s="76">
        <f>I266</f>
        <v>20000</v>
      </c>
    </row>
    <row r="266" spans="1:9" ht="21.75" customHeight="1">
      <c r="A266" s="21"/>
      <c r="B266" s="58" t="s">
        <v>95</v>
      </c>
      <c r="C266" s="23">
        <v>992</v>
      </c>
      <c r="D266" s="22" t="s">
        <v>32</v>
      </c>
      <c r="E266" s="22" t="s">
        <v>30</v>
      </c>
      <c r="F266" s="32" t="s">
        <v>190</v>
      </c>
      <c r="G266" s="22"/>
      <c r="H266" s="20"/>
      <c r="I266" s="76">
        <f>I267</f>
        <v>20000</v>
      </c>
    </row>
    <row r="267" spans="1:9" ht="36" customHeight="1">
      <c r="A267" s="21"/>
      <c r="B267" s="58" t="s">
        <v>20</v>
      </c>
      <c r="C267" s="23">
        <v>992</v>
      </c>
      <c r="D267" s="22" t="s">
        <v>32</v>
      </c>
      <c r="E267" s="22" t="s">
        <v>30</v>
      </c>
      <c r="F267" s="32" t="s">
        <v>21</v>
      </c>
      <c r="G267" s="22"/>
      <c r="H267" s="20"/>
      <c r="I267" s="76">
        <f>I268</f>
        <v>20000</v>
      </c>
    </row>
    <row r="268" spans="1:9" ht="21.75" customHeight="1">
      <c r="A268" s="21"/>
      <c r="B268" s="54" t="s">
        <v>73</v>
      </c>
      <c r="C268" s="23">
        <v>992</v>
      </c>
      <c r="D268" s="22" t="s">
        <v>32</v>
      </c>
      <c r="E268" s="22" t="s">
        <v>30</v>
      </c>
      <c r="F268" s="32" t="s">
        <v>21</v>
      </c>
      <c r="G268" s="22" t="s">
        <v>133</v>
      </c>
      <c r="H268" s="20"/>
      <c r="I268" s="76">
        <f>20000</f>
        <v>20000</v>
      </c>
    </row>
    <row r="269" spans="1:9" ht="20.25" customHeight="1" hidden="1">
      <c r="A269" s="17"/>
      <c r="B269" s="19" t="s">
        <v>43</v>
      </c>
      <c r="C269" s="19">
        <v>992</v>
      </c>
      <c r="D269" s="20" t="s">
        <v>32</v>
      </c>
      <c r="E269" s="20" t="s">
        <v>32</v>
      </c>
      <c r="F269" s="20"/>
      <c r="G269" s="22"/>
      <c r="H269" s="22"/>
      <c r="I269" s="76">
        <f>I270</f>
        <v>0</v>
      </c>
    </row>
    <row r="270" spans="1:9" ht="20.25" customHeight="1" hidden="1">
      <c r="A270" s="17"/>
      <c r="B270" s="14" t="s">
        <v>22</v>
      </c>
      <c r="C270" s="23">
        <v>992</v>
      </c>
      <c r="D270" s="22" t="s">
        <v>32</v>
      </c>
      <c r="E270" s="22" t="s">
        <v>32</v>
      </c>
      <c r="F270" s="25">
        <v>6500000000</v>
      </c>
      <c r="G270" s="22"/>
      <c r="H270" s="22"/>
      <c r="I270" s="76">
        <f>I271</f>
        <v>0</v>
      </c>
    </row>
    <row r="271" spans="1:9" ht="21" customHeight="1" hidden="1">
      <c r="A271" s="17"/>
      <c r="B271" s="30" t="s">
        <v>195</v>
      </c>
      <c r="C271" s="23">
        <v>992</v>
      </c>
      <c r="D271" s="22" t="s">
        <v>32</v>
      </c>
      <c r="E271" s="22" t="s">
        <v>32</v>
      </c>
      <c r="F271" s="25" t="s">
        <v>122</v>
      </c>
      <c r="G271" s="22"/>
      <c r="H271" s="22"/>
      <c r="I271" s="76">
        <f>I272</f>
        <v>0</v>
      </c>
    </row>
    <row r="272" spans="1:9" ht="17.25" customHeight="1" hidden="1">
      <c r="A272" s="17"/>
      <c r="B272" s="29" t="s">
        <v>196</v>
      </c>
      <c r="C272" s="23">
        <v>992</v>
      </c>
      <c r="D272" s="22" t="s">
        <v>32</v>
      </c>
      <c r="E272" s="22" t="s">
        <v>32</v>
      </c>
      <c r="F272" s="25" t="s">
        <v>197</v>
      </c>
      <c r="G272" s="22"/>
      <c r="H272" s="22"/>
      <c r="I272" s="76">
        <f>I273</f>
        <v>0</v>
      </c>
    </row>
    <row r="273" spans="1:9" ht="23.25" customHeight="1" hidden="1">
      <c r="A273" s="17"/>
      <c r="B273" s="23" t="s">
        <v>23</v>
      </c>
      <c r="C273" s="23">
        <v>992</v>
      </c>
      <c r="D273" s="22" t="s">
        <v>32</v>
      </c>
      <c r="E273" s="22" t="s">
        <v>32</v>
      </c>
      <c r="F273" s="25" t="s">
        <v>24</v>
      </c>
      <c r="G273" s="22"/>
      <c r="H273" s="22"/>
      <c r="I273" s="76">
        <f>I274+I275</f>
        <v>0</v>
      </c>
    </row>
    <row r="274" spans="1:9" ht="22.5" customHeight="1" hidden="1">
      <c r="A274" s="17"/>
      <c r="B274" s="23" t="s">
        <v>73</v>
      </c>
      <c r="C274" s="23">
        <v>992</v>
      </c>
      <c r="D274" s="22" t="s">
        <v>32</v>
      </c>
      <c r="E274" s="22" t="s">
        <v>32</v>
      </c>
      <c r="F274" s="25" t="s">
        <v>24</v>
      </c>
      <c r="G274" s="22" t="s">
        <v>133</v>
      </c>
      <c r="H274" s="22"/>
      <c r="I274" s="76">
        <f>10000-10000</f>
        <v>0</v>
      </c>
    </row>
    <row r="275" spans="1:9" ht="24.75" customHeight="1" hidden="1">
      <c r="A275" s="17"/>
      <c r="B275" s="23" t="s">
        <v>73</v>
      </c>
      <c r="C275" s="23">
        <v>992</v>
      </c>
      <c r="D275" s="22" t="s">
        <v>32</v>
      </c>
      <c r="E275" s="22" t="s">
        <v>32</v>
      </c>
      <c r="F275" s="25" t="s">
        <v>198</v>
      </c>
      <c r="G275" s="22" t="s">
        <v>133</v>
      </c>
      <c r="H275" s="22"/>
      <c r="I275" s="76">
        <v>0</v>
      </c>
    </row>
    <row r="276" spans="1:9" ht="18.75">
      <c r="A276" s="21"/>
      <c r="B276" s="26" t="s">
        <v>70</v>
      </c>
      <c r="C276" s="19">
        <v>992</v>
      </c>
      <c r="D276" s="20" t="s">
        <v>34</v>
      </c>
      <c r="E276" s="20"/>
      <c r="F276" s="20"/>
      <c r="G276" s="20"/>
      <c r="H276" s="20"/>
      <c r="I276" s="75">
        <f>I277</f>
        <v>14615748</v>
      </c>
    </row>
    <row r="277" spans="1:9" ht="19.5" customHeight="1">
      <c r="A277" s="17"/>
      <c r="B277" s="29" t="s">
        <v>42</v>
      </c>
      <c r="C277" s="23">
        <v>992</v>
      </c>
      <c r="D277" s="22" t="s">
        <v>34</v>
      </c>
      <c r="E277" s="22" t="s">
        <v>29</v>
      </c>
      <c r="F277" s="22"/>
      <c r="G277" s="22"/>
      <c r="H277" s="22"/>
      <c r="I277" s="76">
        <f>I278+I297+I302+I307</f>
        <v>14615748</v>
      </c>
    </row>
    <row r="278" spans="1:9" ht="21.75" customHeight="1">
      <c r="A278" s="17"/>
      <c r="B278" s="14" t="s">
        <v>352</v>
      </c>
      <c r="C278" s="23">
        <v>992</v>
      </c>
      <c r="D278" s="22" t="s">
        <v>34</v>
      </c>
      <c r="E278" s="22" t="s">
        <v>29</v>
      </c>
      <c r="F278" s="22" t="s">
        <v>230</v>
      </c>
      <c r="G278" s="22"/>
      <c r="H278" s="22"/>
      <c r="I278" s="76">
        <f>I279+I284+I289</f>
        <v>14435748</v>
      </c>
    </row>
    <row r="279" spans="1:9" ht="18" customHeight="1">
      <c r="A279" s="17"/>
      <c r="B279" s="14" t="s">
        <v>355</v>
      </c>
      <c r="C279" s="23">
        <v>992</v>
      </c>
      <c r="D279" s="22" t="s">
        <v>34</v>
      </c>
      <c r="E279" s="22" t="s">
        <v>29</v>
      </c>
      <c r="F279" s="22" t="s">
        <v>353</v>
      </c>
      <c r="G279" s="22"/>
      <c r="H279" s="22"/>
      <c r="I279" s="76">
        <f>I280</f>
        <v>10175748</v>
      </c>
    </row>
    <row r="280" spans="1:9" ht="19.5" customHeight="1">
      <c r="A280" s="17"/>
      <c r="B280" s="14" t="s">
        <v>200</v>
      </c>
      <c r="C280" s="23">
        <v>992</v>
      </c>
      <c r="D280" s="22" t="s">
        <v>34</v>
      </c>
      <c r="E280" s="22" t="s">
        <v>29</v>
      </c>
      <c r="F280" s="22" t="s">
        <v>354</v>
      </c>
      <c r="G280" s="22"/>
      <c r="H280" s="22"/>
      <c r="I280" s="76">
        <f>I281</f>
        <v>10175748</v>
      </c>
    </row>
    <row r="281" spans="1:9" ht="33.75" customHeight="1">
      <c r="A281" s="17"/>
      <c r="B281" s="14" t="s">
        <v>358</v>
      </c>
      <c r="C281" s="23">
        <v>992</v>
      </c>
      <c r="D281" s="22" t="s">
        <v>34</v>
      </c>
      <c r="E281" s="22" t="s">
        <v>29</v>
      </c>
      <c r="F281" s="22" t="s">
        <v>463</v>
      </c>
      <c r="G281" s="22"/>
      <c r="H281" s="22"/>
      <c r="I281" s="76">
        <f>I282+I283</f>
        <v>10175748</v>
      </c>
    </row>
    <row r="282" spans="1:9" ht="21" customHeight="1">
      <c r="A282" s="17"/>
      <c r="B282" s="23" t="s">
        <v>25</v>
      </c>
      <c r="C282" s="23">
        <v>992</v>
      </c>
      <c r="D282" s="22" t="s">
        <v>34</v>
      </c>
      <c r="E282" s="22" t="s">
        <v>29</v>
      </c>
      <c r="F282" s="22" t="s">
        <v>463</v>
      </c>
      <c r="G282" s="22" t="s">
        <v>199</v>
      </c>
      <c r="H282" s="22"/>
      <c r="I282" s="76">
        <f>9706200+371848+97700</f>
        <v>10175748</v>
      </c>
    </row>
    <row r="283" spans="1:9" ht="21" customHeight="1" hidden="1">
      <c r="A283" s="17"/>
      <c r="B283" s="23" t="s">
        <v>268</v>
      </c>
      <c r="C283" s="23">
        <v>992</v>
      </c>
      <c r="D283" s="22" t="s">
        <v>34</v>
      </c>
      <c r="E283" s="22" t="s">
        <v>29</v>
      </c>
      <c r="F283" s="22" t="s">
        <v>269</v>
      </c>
      <c r="G283" s="22" t="s">
        <v>199</v>
      </c>
      <c r="H283" s="22"/>
      <c r="I283" s="76">
        <v>0</v>
      </c>
    </row>
    <row r="284" spans="1:9" ht="33.75" customHeight="1">
      <c r="A284" s="17"/>
      <c r="B284" s="23" t="s">
        <v>359</v>
      </c>
      <c r="C284" s="23">
        <v>992</v>
      </c>
      <c r="D284" s="22" t="s">
        <v>34</v>
      </c>
      <c r="E284" s="22" t="s">
        <v>29</v>
      </c>
      <c r="F284" s="22" t="s">
        <v>356</v>
      </c>
      <c r="G284" s="22"/>
      <c r="H284" s="22"/>
      <c r="I284" s="76">
        <f>I285</f>
        <v>3700800</v>
      </c>
    </row>
    <row r="285" spans="1:9" ht="24" customHeight="1">
      <c r="A285" s="17"/>
      <c r="B285" s="23" t="s">
        <v>201</v>
      </c>
      <c r="C285" s="23">
        <v>992</v>
      </c>
      <c r="D285" s="22" t="s">
        <v>34</v>
      </c>
      <c r="E285" s="22" t="s">
        <v>29</v>
      </c>
      <c r="F285" s="22" t="s">
        <v>357</v>
      </c>
      <c r="G285" s="22"/>
      <c r="H285" s="22"/>
      <c r="I285" s="76">
        <f>I286</f>
        <v>3700800</v>
      </c>
    </row>
    <row r="286" spans="1:9" ht="23.25" customHeight="1">
      <c r="A286" s="17"/>
      <c r="B286" s="29" t="s">
        <v>99</v>
      </c>
      <c r="C286" s="23">
        <v>992</v>
      </c>
      <c r="D286" s="22" t="s">
        <v>34</v>
      </c>
      <c r="E286" s="22" t="s">
        <v>29</v>
      </c>
      <c r="F286" s="22" t="s">
        <v>453</v>
      </c>
      <c r="G286" s="22"/>
      <c r="H286" s="22"/>
      <c r="I286" s="76">
        <f>I287+I288</f>
        <v>3700800</v>
      </c>
    </row>
    <row r="287" spans="1:12" ht="21" customHeight="1">
      <c r="A287" s="17"/>
      <c r="B287" s="23" t="s">
        <v>83</v>
      </c>
      <c r="C287" s="23">
        <v>992</v>
      </c>
      <c r="D287" s="22" t="s">
        <v>34</v>
      </c>
      <c r="E287" s="22" t="s">
        <v>29</v>
      </c>
      <c r="F287" s="22" t="s">
        <v>453</v>
      </c>
      <c r="G287" s="22" t="s">
        <v>199</v>
      </c>
      <c r="H287" s="22"/>
      <c r="I287" s="76">
        <f>3423300+277500</f>
        <v>3700800</v>
      </c>
      <c r="L287" s="6"/>
    </row>
    <row r="288" spans="1:12" ht="19.5" customHeight="1" hidden="1">
      <c r="A288" s="17"/>
      <c r="B288" s="23"/>
      <c r="C288" s="23">
        <v>992</v>
      </c>
      <c r="D288" s="22" t="s">
        <v>34</v>
      </c>
      <c r="E288" s="22" t="s">
        <v>29</v>
      </c>
      <c r="F288" s="22" t="s">
        <v>404</v>
      </c>
      <c r="G288" s="22" t="s">
        <v>199</v>
      </c>
      <c r="H288" s="22"/>
      <c r="I288" s="76">
        <v>0</v>
      </c>
      <c r="L288" s="6"/>
    </row>
    <row r="289" spans="1:12" ht="21" customHeight="1">
      <c r="A289" s="17"/>
      <c r="B289" s="23" t="s">
        <v>362</v>
      </c>
      <c r="C289" s="23">
        <v>992</v>
      </c>
      <c r="D289" s="22" t="s">
        <v>34</v>
      </c>
      <c r="E289" s="22" t="s">
        <v>29</v>
      </c>
      <c r="F289" s="22" t="s">
        <v>360</v>
      </c>
      <c r="G289" s="22"/>
      <c r="H289" s="22"/>
      <c r="I289" s="76">
        <f>I290</f>
        <v>559200</v>
      </c>
      <c r="L289" s="6"/>
    </row>
    <row r="290" spans="1:12" ht="22.5" customHeight="1">
      <c r="A290" s="17"/>
      <c r="B290" s="23" t="s">
        <v>202</v>
      </c>
      <c r="C290" s="23">
        <v>992</v>
      </c>
      <c r="D290" s="22" t="s">
        <v>34</v>
      </c>
      <c r="E290" s="22" t="s">
        <v>29</v>
      </c>
      <c r="F290" s="22" t="s">
        <v>361</v>
      </c>
      <c r="G290" s="22"/>
      <c r="H290" s="22"/>
      <c r="I290" s="76">
        <f>I291</f>
        <v>559200</v>
      </c>
      <c r="L290" s="6"/>
    </row>
    <row r="291" spans="1:12" ht="21" customHeight="1">
      <c r="A291" s="17"/>
      <c r="B291" s="29" t="s">
        <v>101</v>
      </c>
      <c r="C291" s="23">
        <v>992</v>
      </c>
      <c r="D291" s="22" t="s">
        <v>34</v>
      </c>
      <c r="E291" s="22" t="s">
        <v>29</v>
      </c>
      <c r="F291" s="22" t="s">
        <v>454</v>
      </c>
      <c r="G291" s="22"/>
      <c r="H291" s="22"/>
      <c r="I291" s="76">
        <f>I292</f>
        <v>559200</v>
      </c>
      <c r="L291" s="6"/>
    </row>
    <row r="292" spans="1:12" ht="22.5" customHeight="1">
      <c r="A292" s="17"/>
      <c r="B292" s="23" t="s">
        <v>83</v>
      </c>
      <c r="C292" s="23">
        <v>992</v>
      </c>
      <c r="D292" s="22" t="s">
        <v>34</v>
      </c>
      <c r="E292" s="22" t="s">
        <v>29</v>
      </c>
      <c r="F292" s="22" t="s">
        <v>454</v>
      </c>
      <c r="G292" s="22" t="s">
        <v>199</v>
      </c>
      <c r="H292" s="22"/>
      <c r="I292" s="76">
        <f>444200+115000</f>
        <v>559200</v>
      </c>
      <c r="L292" s="6"/>
    </row>
    <row r="293" spans="1:12" ht="22.5" customHeight="1" hidden="1">
      <c r="A293" s="17"/>
      <c r="B293" s="23" t="s">
        <v>83</v>
      </c>
      <c r="C293" s="23">
        <v>992</v>
      </c>
      <c r="D293" s="22" t="s">
        <v>34</v>
      </c>
      <c r="E293" s="22" t="s">
        <v>29</v>
      </c>
      <c r="F293" s="22" t="s">
        <v>237</v>
      </c>
      <c r="G293" s="22" t="s">
        <v>199</v>
      </c>
      <c r="H293" s="22"/>
      <c r="I293" s="76">
        <v>0</v>
      </c>
      <c r="L293" s="6"/>
    </row>
    <row r="294" spans="1:12" ht="19.5" customHeight="1" hidden="1">
      <c r="A294" s="17"/>
      <c r="B294" s="23"/>
      <c r="C294" s="23"/>
      <c r="D294" s="22"/>
      <c r="E294" s="22"/>
      <c r="F294" s="22"/>
      <c r="G294" s="22"/>
      <c r="H294" s="22"/>
      <c r="I294" s="76">
        <f>I295</f>
        <v>0</v>
      </c>
      <c r="L294" s="6"/>
    </row>
    <row r="295" spans="1:12" ht="19.5" customHeight="1" hidden="1">
      <c r="A295" s="17"/>
      <c r="B295" s="23"/>
      <c r="C295" s="23"/>
      <c r="D295" s="22"/>
      <c r="E295" s="22"/>
      <c r="F295" s="22"/>
      <c r="G295" s="22"/>
      <c r="H295" s="22"/>
      <c r="I295" s="76">
        <f>I296</f>
        <v>0</v>
      </c>
      <c r="L295" s="6"/>
    </row>
    <row r="296" spans="1:12" ht="22.5" customHeight="1" hidden="1">
      <c r="A296" s="17"/>
      <c r="B296" s="23"/>
      <c r="C296" s="23"/>
      <c r="D296" s="22"/>
      <c r="E296" s="22"/>
      <c r="F296" s="22"/>
      <c r="G296" s="22"/>
      <c r="H296" s="22"/>
      <c r="I296" s="76">
        <v>0</v>
      </c>
      <c r="L296" s="6"/>
    </row>
    <row r="297" spans="1:12" ht="33" customHeight="1" hidden="1">
      <c r="A297" s="17"/>
      <c r="B297" s="23" t="s">
        <v>251</v>
      </c>
      <c r="C297" s="23">
        <v>992</v>
      </c>
      <c r="D297" s="22" t="s">
        <v>34</v>
      </c>
      <c r="E297" s="22" t="s">
        <v>29</v>
      </c>
      <c r="F297" s="25" t="s">
        <v>123</v>
      </c>
      <c r="G297" s="22"/>
      <c r="H297" s="22"/>
      <c r="I297" s="76">
        <f>I298</f>
        <v>0</v>
      </c>
      <c r="L297" s="6"/>
    </row>
    <row r="298" spans="1:12" ht="33" customHeight="1" hidden="1">
      <c r="A298" s="17"/>
      <c r="B298" s="29" t="s">
        <v>100</v>
      </c>
      <c r="C298" s="23">
        <v>992</v>
      </c>
      <c r="D298" s="22" t="s">
        <v>34</v>
      </c>
      <c r="E298" s="22" t="s">
        <v>29</v>
      </c>
      <c r="F298" s="25" t="s">
        <v>124</v>
      </c>
      <c r="G298" s="22"/>
      <c r="H298" s="22"/>
      <c r="I298" s="76">
        <f>I299</f>
        <v>0</v>
      </c>
      <c r="L298" s="6"/>
    </row>
    <row r="299" spans="1:12" ht="20.25" customHeight="1" hidden="1">
      <c r="A299" s="17"/>
      <c r="B299" s="29" t="s">
        <v>203</v>
      </c>
      <c r="C299" s="23">
        <v>992</v>
      </c>
      <c r="D299" s="22" t="s">
        <v>34</v>
      </c>
      <c r="E299" s="22" t="s">
        <v>29</v>
      </c>
      <c r="F299" s="25" t="s">
        <v>162</v>
      </c>
      <c r="G299" s="22"/>
      <c r="H299" s="22"/>
      <c r="I299" s="76">
        <f>I300</f>
        <v>0</v>
      </c>
      <c r="L299" s="6"/>
    </row>
    <row r="300" spans="1:12" ht="36" customHeight="1" hidden="1">
      <c r="A300" s="17"/>
      <c r="B300" s="29" t="s">
        <v>165</v>
      </c>
      <c r="C300" s="23">
        <v>992</v>
      </c>
      <c r="D300" s="22" t="s">
        <v>34</v>
      </c>
      <c r="E300" s="22" t="s">
        <v>29</v>
      </c>
      <c r="F300" s="25" t="s">
        <v>164</v>
      </c>
      <c r="G300" s="22"/>
      <c r="H300" s="22"/>
      <c r="I300" s="76">
        <f>I301</f>
        <v>0</v>
      </c>
      <c r="L300" s="6"/>
    </row>
    <row r="301" spans="1:12" ht="18.75" customHeight="1" hidden="1">
      <c r="A301" s="17"/>
      <c r="B301" s="23" t="s">
        <v>73</v>
      </c>
      <c r="C301" s="23">
        <v>992</v>
      </c>
      <c r="D301" s="22" t="s">
        <v>34</v>
      </c>
      <c r="E301" s="22" t="s">
        <v>29</v>
      </c>
      <c r="F301" s="25" t="s">
        <v>164</v>
      </c>
      <c r="G301" s="22" t="s">
        <v>199</v>
      </c>
      <c r="H301" s="22"/>
      <c r="I301" s="76">
        <v>0</v>
      </c>
      <c r="L301" s="6"/>
    </row>
    <row r="302" spans="1:12" ht="35.25" customHeight="1">
      <c r="A302" s="17"/>
      <c r="B302" s="23" t="s">
        <v>363</v>
      </c>
      <c r="C302" s="23">
        <v>992</v>
      </c>
      <c r="D302" s="22" t="s">
        <v>34</v>
      </c>
      <c r="E302" s="22" t="s">
        <v>29</v>
      </c>
      <c r="F302" s="25" t="s">
        <v>364</v>
      </c>
      <c r="G302" s="22"/>
      <c r="H302" s="22"/>
      <c r="I302" s="76">
        <f>I303</f>
        <v>50000</v>
      </c>
      <c r="L302" s="6"/>
    </row>
    <row r="303" spans="1:12" ht="19.5" customHeight="1">
      <c r="A303" s="17"/>
      <c r="B303" s="29" t="s">
        <v>204</v>
      </c>
      <c r="C303" s="23">
        <v>992</v>
      </c>
      <c r="D303" s="22" t="s">
        <v>34</v>
      </c>
      <c r="E303" s="22" t="s">
        <v>29</v>
      </c>
      <c r="F303" s="25" t="s">
        <v>365</v>
      </c>
      <c r="G303" s="22"/>
      <c r="H303" s="22"/>
      <c r="I303" s="76">
        <f>I304</f>
        <v>50000</v>
      </c>
      <c r="L303" s="6"/>
    </row>
    <row r="304" spans="1:12" ht="21" customHeight="1">
      <c r="A304" s="17"/>
      <c r="B304" s="29" t="s">
        <v>205</v>
      </c>
      <c r="C304" s="23">
        <v>992</v>
      </c>
      <c r="D304" s="22" t="s">
        <v>34</v>
      </c>
      <c r="E304" s="22" t="s">
        <v>29</v>
      </c>
      <c r="F304" s="25" t="s">
        <v>366</v>
      </c>
      <c r="G304" s="22"/>
      <c r="H304" s="22"/>
      <c r="I304" s="76">
        <f>I305</f>
        <v>50000</v>
      </c>
      <c r="L304" s="6"/>
    </row>
    <row r="305" spans="1:12" ht="20.25" customHeight="1">
      <c r="A305" s="17"/>
      <c r="B305" s="29" t="s">
        <v>206</v>
      </c>
      <c r="C305" s="23">
        <v>992</v>
      </c>
      <c r="D305" s="22" t="s">
        <v>34</v>
      </c>
      <c r="E305" s="22" t="s">
        <v>29</v>
      </c>
      <c r="F305" s="25" t="s">
        <v>367</v>
      </c>
      <c r="G305" s="22"/>
      <c r="H305" s="22"/>
      <c r="I305" s="76">
        <f>I306</f>
        <v>50000</v>
      </c>
      <c r="L305" s="6"/>
    </row>
    <row r="306" spans="1:12" ht="18.75" customHeight="1">
      <c r="A306" s="17"/>
      <c r="B306" s="23" t="s">
        <v>73</v>
      </c>
      <c r="C306" s="23">
        <v>992</v>
      </c>
      <c r="D306" s="22" t="s">
        <v>34</v>
      </c>
      <c r="E306" s="22" t="s">
        <v>29</v>
      </c>
      <c r="F306" s="25" t="s">
        <v>367</v>
      </c>
      <c r="G306" s="22" t="s">
        <v>133</v>
      </c>
      <c r="H306" s="22"/>
      <c r="I306" s="76">
        <f>50000</f>
        <v>50000</v>
      </c>
      <c r="L306" s="6"/>
    </row>
    <row r="307" spans="1:12" ht="18.75" customHeight="1">
      <c r="A307" s="17"/>
      <c r="B307" s="23" t="s">
        <v>368</v>
      </c>
      <c r="C307" s="23">
        <v>992</v>
      </c>
      <c r="D307" s="22" t="s">
        <v>34</v>
      </c>
      <c r="E307" s="22" t="s">
        <v>29</v>
      </c>
      <c r="F307" s="22" t="s">
        <v>455</v>
      </c>
      <c r="G307" s="22"/>
      <c r="H307" s="22"/>
      <c r="I307" s="76">
        <f>I308</f>
        <v>130000</v>
      </c>
      <c r="L307" s="6"/>
    </row>
    <row r="308" spans="1:12" ht="18.75" customHeight="1">
      <c r="A308" s="17"/>
      <c r="B308" s="23" t="s">
        <v>369</v>
      </c>
      <c r="C308" s="23">
        <v>992</v>
      </c>
      <c r="D308" s="22" t="s">
        <v>34</v>
      </c>
      <c r="E308" s="22" t="s">
        <v>29</v>
      </c>
      <c r="F308" s="22" t="s">
        <v>456</v>
      </c>
      <c r="G308" s="22"/>
      <c r="H308" s="22"/>
      <c r="I308" s="76">
        <f>I309</f>
        <v>130000</v>
      </c>
      <c r="L308" s="6"/>
    </row>
    <row r="309" spans="1:12" ht="18.75" customHeight="1">
      <c r="A309" s="17"/>
      <c r="B309" s="23" t="s">
        <v>370</v>
      </c>
      <c r="C309" s="23">
        <v>992</v>
      </c>
      <c r="D309" s="22" t="s">
        <v>34</v>
      </c>
      <c r="E309" s="22" t="s">
        <v>29</v>
      </c>
      <c r="F309" s="22" t="s">
        <v>464</v>
      </c>
      <c r="G309" s="22"/>
      <c r="H309" s="22"/>
      <c r="I309" s="76">
        <f>I310</f>
        <v>130000</v>
      </c>
      <c r="L309" s="6"/>
    </row>
    <row r="310" spans="1:12" ht="18.75" customHeight="1">
      <c r="A310" s="17"/>
      <c r="B310" s="23" t="s">
        <v>59</v>
      </c>
      <c r="C310" s="23">
        <v>992</v>
      </c>
      <c r="D310" s="22" t="s">
        <v>34</v>
      </c>
      <c r="E310" s="22" t="s">
        <v>29</v>
      </c>
      <c r="F310" s="22" t="s">
        <v>464</v>
      </c>
      <c r="G310" s="22" t="s">
        <v>142</v>
      </c>
      <c r="H310" s="22"/>
      <c r="I310" s="76">
        <v>130000</v>
      </c>
      <c r="L310" s="6"/>
    </row>
    <row r="311" spans="1:12" ht="20.25" customHeight="1">
      <c r="A311" s="41"/>
      <c r="B311" s="19" t="s">
        <v>90</v>
      </c>
      <c r="C311" s="19">
        <v>992</v>
      </c>
      <c r="D311" s="20" t="s">
        <v>91</v>
      </c>
      <c r="E311" s="20"/>
      <c r="F311" s="42"/>
      <c r="G311" s="20"/>
      <c r="H311" s="20"/>
      <c r="I311" s="75">
        <f>I312+I323</f>
        <v>438200</v>
      </c>
      <c r="L311" s="6"/>
    </row>
    <row r="312" spans="1:12" ht="15.75" customHeight="1">
      <c r="A312" s="17"/>
      <c r="B312" s="23" t="s">
        <v>92</v>
      </c>
      <c r="C312" s="23">
        <v>992</v>
      </c>
      <c r="D312" s="22" t="s">
        <v>91</v>
      </c>
      <c r="E312" s="22" t="s">
        <v>29</v>
      </c>
      <c r="F312" s="43"/>
      <c r="G312" s="22"/>
      <c r="H312" s="22"/>
      <c r="I312" s="76">
        <f>I313</f>
        <v>388200</v>
      </c>
      <c r="L312" s="6"/>
    </row>
    <row r="313" spans="1:12" ht="33.75" customHeight="1">
      <c r="A313" s="17"/>
      <c r="B313" s="23" t="s">
        <v>371</v>
      </c>
      <c r="C313" s="23">
        <v>992</v>
      </c>
      <c r="D313" s="22" t="s">
        <v>91</v>
      </c>
      <c r="E313" s="22" t="s">
        <v>29</v>
      </c>
      <c r="F313" s="25" t="s">
        <v>372</v>
      </c>
      <c r="G313" s="22"/>
      <c r="H313" s="22"/>
      <c r="I313" s="76">
        <f>I314</f>
        <v>388200</v>
      </c>
      <c r="L313" s="6"/>
    </row>
    <row r="314" spans="1:12" ht="33.75" customHeight="1">
      <c r="A314" s="17"/>
      <c r="B314" s="23" t="s">
        <v>207</v>
      </c>
      <c r="C314" s="23">
        <v>992</v>
      </c>
      <c r="D314" s="22" t="s">
        <v>91</v>
      </c>
      <c r="E314" s="22" t="s">
        <v>29</v>
      </c>
      <c r="F314" s="25" t="s">
        <v>373</v>
      </c>
      <c r="G314" s="17"/>
      <c r="H314" s="17"/>
      <c r="I314" s="76">
        <f>I315</f>
        <v>388200</v>
      </c>
      <c r="L314" s="6"/>
    </row>
    <row r="315" spans="1:12" ht="23.25" customHeight="1">
      <c r="A315" s="17"/>
      <c r="B315" s="23" t="s">
        <v>208</v>
      </c>
      <c r="C315" s="23">
        <v>992</v>
      </c>
      <c r="D315" s="22" t="s">
        <v>91</v>
      </c>
      <c r="E315" s="22" t="s">
        <v>29</v>
      </c>
      <c r="F315" s="25" t="s">
        <v>374</v>
      </c>
      <c r="G315" s="17"/>
      <c r="H315" s="17"/>
      <c r="I315" s="76">
        <f>I316</f>
        <v>388200</v>
      </c>
      <c r="L315" s="6"/>
    </row>
    <row r="316" spans="1:12" ht="18.75" customHeight="1">
      <c r="A316" s="17"/>
      <c r="B316" s="23" t="s">
        <v>375</v>
      </c>
      <c r="C316" s="23">
        <v>992</v>
      </c>
      <c r="D316" s="22" t="s">
        <v>91</v>
      </c>
      <c r="E316" s="22" t="s">
        <v>29</v>
      </c>
      <c r="F316" s="25" t="s">
        <v>376</v>
      </c>
      <c r="G316" s="17"/>
      <c r="H316" s="17"/>
      <c r="I316" s="76">
        <f>I317</f>
        <v>388200</v>
      </c>
      <c r="L316" s="6"/>
    </row>
    <row r="317" spans="1:12" ht="19.5" customHeight="1">
      <c r="A317" s="17"/>
      <c r="B317" s="23" t="s">
        <v>26</v>
      </c>
      <c r="C317" s="23">
        <v>992</v>
      </c>
      <c r="D317" s="22" t="s">
        <v>91</v>
      </c>
      <c r="E317" s="22" t="s">
        <v>29</v>
      </c>
      <c r="F317" s="25" t="s">
        <v>376</v>
      </c>
      <c r="G317" s="22" t="s">
        <v>209</v>
      </c>
      <c r="H317" s="22"/>
      <c r="I317" s="76">
        <f>388200</f>
        <v>388200</v>
      </c>
      <c r="L317" s="6"/>
    </row>
    <row r="318" spans="1:12" ht="18.75" customHeight="1">
      <c r="A318" s="17"/>
      <c r="B318" s="86" t="s">
        <v>128</v>
      </c>
      <c r="C318" s="19">
        <v>992</v>
      </c>
      <c r="D318" s="20" t="s">
        <v>91</v>
      </c>
      <c r="E318" s="20" t="s">
        <v>63</v>
      </c>
      <c r="F318" s="43"/>
      <c r="G318" s="22"/>
      <c r="H318" s="22"/>
      <c r="I318" s="75">
        <f>I319</f>
        <v>50000</v>
      </c>
      <c r="L318" s="6"/>
    </row>
    <row r="319" spans="1:12" ht="34.5" customHeight="1">
      <c r="A319" s="17"/>
      <c r="B319" s="23" t="s">
        <v>377</v>
      </c>
      <c r="C319" s="23">
        <v>992</v>
      </c>
      <c r="D319" s="22" t="s">
        <v>91</v>
      </c>
      <c r="E319" s="22" t="s">
        <v>63</v>
      </c>
      <c r="F319" s="25" t="s">
        <v>378</v>
      </c>
      <c r="G319" s="22"/>
      <c r="H319" s="22"/>
      <c r="I319" s="76">
        <f>I320</f>
        <v>50000</v>
      </c>
      <c r="L319" s="6"/>
    </row>
    <row r="320" spans="1:12" ht="36.75" customHeight="1">
      <c r="A320" s="17"/>
      <c r="B320" s="23" t="s">
        <v>379</v>
      </c>
      <c r="C320" s="23">
        <v>992</v>
      </c>
      <c r="D320" s="22" t="s">
        <v>91</v>
      </c>
      <c r="E320" s="22" t="s">
        <v>63</v>
      </c>
      <c r="F320" s="25" t="s">
        <v>380</v>
      </c>
      <c r="G320" s="22"/>
      <c r="H320" s="22"/>
      <c r="I320" s="76">
        <f>I321</f>
        <v>50000</v>
      </c>
      <c r="L320" s="6"/>
    </row>
    <row r="321" spans="1:12" ht="32.25" customHeight="1">
      <c r="A321" s="17"/>
      <c r="B321" s="23" t="s">
        <v>210</v>
      </c>
      <c r="C321" s="23">
        <v>992</v>
      </c>
      <c r="D321" s="22" t="s">
        <v>91</v>
      </c>
      <c r="E321" s="22" t="s">
        <v>63</v>
      </c>
      <c r="F321" s="25" t="s">
        <v>381</v>
      </c>
      <c r="G321" s="22"/>
      <c r="H321" s="22"/>
      <c r="I321" s="76">
        <f>I322</f>
        <v>50000</v>
      </c>
      <c r="L321" s="6"/>
    </row>
    <row r="322" spans="1:12" ht="20.25" customHeight="1">
      <c r="A322" s="17"/>
      <c r="B322" s="23" t="s">
        <v>211</v>
      </c>
      <c r="C322" s="23">
        <v>992</v>
      </c>
      <c r="D322" s="22" t="s">
        <v>91</v>
      </c>
      <c r="E322" s="22" t="s">
        <v>63</v>
      </c>
      <c r="F322" s="25" t="s">
        <v>382</v>
      </c>
      <c r="G322" s="22"/>
      <c r="H322" s="22"/>
      <c r="I322" s="76">
        <f>I323</f>
        <v>50000</v>
      </c>
      <c r="L322" s="6"/>
    </row>
    <row r="323" spans="1:12" ht="34.5" customHeight="1">
      <c r="A323" s="17"/>
      <c r="B323" s="23" t="s">
        <v>279</v>
      </c>
      <c r="C323" s="23">
        <v>992</v>
      </c>
      <c r="D323" s="22" t="s">
        <v>91</v>
      </c>
      <c r="E323" s="22" t="s">
        <v>63</v>
      </c>
      <c r="F323" s="25" t="s">
        <v>382</v>
      </c>
      <c r="G323" s="22" t="s">
        <v>212</v>
      </c>
      <c r="H323" s="22"/>
      <c r="I323" s="76">
        <v>50000</v>
      </c>
      <c r="L323" s="6"/>
    </row>
    <row r="324" spans="1:9" ht="18.75">
      <c r="A324" s="21"/>
      <c r="B324" s="31" t="s">
        <v>49</v>
      </c>
      <c r="C324" s="19">
        <v>992</v>
      </c>
      <c r="D324" s="20" t="s">
        <v>54</v>
      </c>
      <c r="E324" s="20"/>
      <c r="F324" s="20"/>
      <c r="G324" s="20"/>
      <c r="H324" s="20"/>
      <c r="I324" s="75">
        <f>I325</f>
        <v>6086300</v>
      </c>
    </row>
    <row r="325" spans="1:9" ht="16.5" customHeight="1">
      <c r="A325" s="41"/>
      <c r="B325" s="19" t="s">
        <v>103</v>
      </c>
      <c r="C325" s="19">
        <v>992</v>
      </c>
      <c r="D325" s="20" t="s">
        <v>54</v>
      </c>
      <c r="E325" s="20" t="s">
        <v>31</v>
      </c>
      <c r="F325" s="42"/>
      <c r="G325" s="20"/>
      <c r="H325" s="20"/>
      <c r="I325" s="75">
        <f>I331+I326</f>
        <v>6086300</v>
      </c>
    </row>
    <row r="326" spans="1:9" ht="36" customHeight="1" hidden="1">
      <c r="A326" s="41"/>
      <c r="B326" s="23" t="s">
        <v>251</v>
      </c>
      <c r="C326" s="23">
        <v>992</v>
      </c>
      <c r="D326" s="22" t="s">
        <v>54</v>
      </c>
      <c r="E326" s="22" t="s">
        <v>31</v>
      </c>
      <c r="F326" s="25" t="s">
        <v>123</v>
      </c>
      <c r="G326" s="22"/>
      <c r="H326" s="22"/>
      <c r="I326" s="76">
        <f>I327</f>
        <v>0</v>
      </c>
    </row>
    <row r="327" spans="1:9" ht="18" customHeight="1" hidden="1">
      <c r="A327" s="41"/>
      <c r="B327" s="29" t="s">
        <v>216</v>
      </c>
      <c r="C327" s="23">
        <v>992</v>
      </c>
      <c r="D327" s="22" t="s">
        <v>54</v>
      </c>
      <c r="E327" s="22" t="s">
        <v>31</v>
      </c>
      <c r="F327" s="25" t="s">
        <v>124</v>
      </c>
      <c r="G327" s="22"/>
      <c r="H327" s="22"/>
      <c r="I327" s="76">
        <f>I328</f>
        <v>0</v>
      </c>
    </row>
    <row r="328" spans="1:9" ht="21.75" customHeight="1" hidden="1">
      <c r="A328" s="41"/>
      <c r="B328" s="29" t="s">
        <v>203</v>
      </c>
      <c r="C328" s="23">
        <v>992</v>
      </c>
      <c r="D328" s="22" t="s">
        <v>54</v>
      </c>
      <c r="E328" s="22" t="s">
        <v>31</v>
      </c>
      <c r="F328" s="25" t="s">
        <v>162</v>
      </c>
      <c r="G328" s="22"/>
      <c r="H328" s="22"/>
      <c r="I328" s="76">
        <f>I329</f>
        <v>0</v>
      </c>
    </row>
    <row r="329" spans="1:9" ht="35.25" customHeight="1" hidden="1">
      <c r="A329" s="41"/>
      <c r="B329" s="29" t="s">
        <v>165</v>
      </c>
      <c r="C329" s="23">
        <v>992</v>
      </c>
      <c r="D329" s="22" t="s">
        <v>54</v>
      </c>
      <c r="E329" s="22" t="s">
        <v>31</v>
      </c>
      <c r="F329" s="25" t="s">
        <v>164</v>
      </c>
      <c r="G329" s="22"/>
      <c r="H329" s="22"/>
      <c r="I329" s="76">
        <f>I330</f>
        <v>0</v>
      </c>
    </row>
    <row r="330" spans="1:9" ht="21.75" customHeight="1" hidden="1">
      <c r="A330" s="41"/>
      <c r="B330" s="23" t="s">
        <v>73</v>
      </c>
      <c r="C330" s="23">
        <v>992</v>
      </c>
      <c r="D330" s="22" t="s">
        <v>54</v>
      </c>
      <c r="E330" s="22" t="s">
        <v>31</v>
      </c>
      <c r="F330" s="25" t="s">
        <v>164</v>
      </c>
      <c r="G330" s="22" t="s">
        <v>199</v>
      </c>
      <c r="H330" s="22"/>
      <c r="I330" s="76">
        <v>0</v>
      </c>
    </row>
    <row r="331" spans="1:9" ht="33" customHeight="1">
      <c r="A331" s="41"/>
      <c r="B331" s="14" t="s">
        <v>383</v>
      </c>
      <c r="C331" s="23">
        <v>992</v>
      </c>
      <c r="D331" s="22" t="s">
        <v>54</v>
      </c>
      <c r="E331" s="22" t="s">
        <v>31</v>
      </c>
      <c r="F331" s="25" t="s">
        <v>384</v>
      </c>
      <c r="G331" s="22"/>
      <c r="H331" s="22"/>
      <c r="I331" s="76">
        <f>I332+I336+I345</f>
        <v>6086300</v>
      </c>
    </row>
    <row r="332" spans="1:9" ht="39.75" customHeight="1">
      <c r="A332" s="41"/>
      <c r="B332" s="38" t="s">
        <v>27</v>
      </c>
      <c r="C332" s="23">
        <v>992</v>
      </c>
      <c r="D332" s="22" t="s">
        <v>54</v>
      </c>
      <c r="E332" s="22" t="s">
        <v>31</v>
      </c>
      <c r="F332" s="25" t="s">
        <v>385</v>
      </c>
      <c r="G332" s="22"/>
      <c r="H332" s="22"/>
      <c r="I332" s="76">
        <f>I333</f>
        <v>5876300</v>
      </c>
    </row>
    <row r="333" spans="1:9" ht="21" customHeight="1">
      <c r="A333" s="41"/>
      <c r="B333" s="38" t="s">
        <v>213</v>
      </c>
      <c r="C333" s="23">
        <v>992</v>
      </c>
      <c r="D333" s="22" t="s">
        <v>54</v>
      </c>
      <c r="E333" s="22" t="s">
        <v>31</v>
      </c>
      <c r="F333" s="25" t="s">
        <v>386</v>
      </c>
      <c r="G333" s="22"/>
      <c r="H333" s="22"/>
      <c r="I333" s="76">
        <f>I334</f>
        <v>5876300</v>
      </c>
    </row>
    <row r="334" spans="1:9" ht="21.75" customHeight="1">
      <c r="A334" s="41"/>
      <c r="B334" s="38" t="s">
        <v>387</v>
      </c>
      <c r="C334" s="23">
        <v>992</v>
      </c>
      <c r="D334" s="22" t="s">
        <v>54</v>
      </c>
      <c r="E334" s="22" t="s">
        <v>31</v>
      </c>
      <c r="F334" s="25" t="s">
        <v>465</v>
      </c>
      <c r="G334" s="22"/>
      <c r="H334" s="22"/>
      <c r="I334" s="76">
        <f>I335</f>
        <v>5876300</v>
      </c>
    </row>
    <row r="335" spans="1:9" ht="24" customHeight="1">
      <c r="A335" s="41"/>
      <c r="B335" s="29" t="s">
        <v>83</v>
      </c>
      <c r="C335" s="23">
        <v>992</v>
      </c>
      <c r="D335" s="22" t="s">
        <v>54</v>
      </c>
      <c r="E335" s="22" t="s">
        <v>31</v>
      </c>
      <c r="F335" s="25" t="s">
        <v>465</v>
      </c>
      <c r="G335" s="22" t="s">
        <v>199</v>
      </c>
      <c r="H335" s="22"/>
      <c r="I335" s="76">
        <f>5801700+39600+35000</f>
        <v>5876300</v>
      </c>
    </row>
    <row r="336" spans="1:9" ht="22.5" customHeight="1">
      <c r="A336" s="41"/>
      <c r="B336" s="29" t="s">
        <v>388</v>
      </c>
      <c r="C336" s="23">
        <v>992</v>
      </c>
      <c r="D336" s="22" t="s">
        <v>54</v>
      </c>
      <c r="E336" s="22" t="s">
        <v>31</v>
      </c>
      <c r="F336" s="25" t="s">
        <v>389</v>
      </c>
      <c r="G336" s="22"/>
      <c r="H336" s="22"/>
      <c r="I336" s="76">
        <f>I337</f>
        <v>200000</v>
      </c>
    </row>
    <row r="337" spans="1:9" ht="18.75" customHeight="1">
      <c r="A337" s="41"/>
      <c r="B337" s="29" t="s">
        <v>214</v>
      </c>
      <c r="C337" s="23">
        <v>992</v>
      </c>
      <c r="D337" s="22" t="s">
        <v>54</v>
      </c>
      <c r="E337" s="22" t="s">
        <v>31</v>
      </c>
      <c r="F337" s="25" t="s">
        <v>390</v>
      </c>
      <c r="G337" s="22"/>
      <c r="H337" s="22"/>
      <c r="I337" s="76">
        <f>I338</f>
        <v>200000</v>
      </c>
    </row>
    <row r="338" spans="1:9" ht="21" customHeight="1">
      <c r="A338" s="41"/>
      <c r="B338" s="29" t="s">
        <v>215</v>
      </c>
      <c r="C338" s="23">
        <v>992</v>
      </c>
      <c r="D338" s="22" t="s">
        <v>54</v>
      </c>
      <c r="E338" s="22" t="s">
        <v>31</v>
      </c>
      <c r="F338" s="25" t="s">
        <v>391</v>
      </c>
      <c r="G338" s="22"/>
      <c r="H338" s="22"/>
      <c r="I338" s="76">
        <f>I339</f>
        <v>200000</v>
      </c>
    </row>
    <row r="339" spans="1:9" ht="21" customHeight="1">
      <c r="A339" s="41"/>
      <c r="B339" s="23" t="s">
        <v>83</v>
      </c>
      <c r="C339" s="23">
        <v>992</v>
      </c>
      <c r="D339" s="22" t="s">
        <v>54</v>
      </c>
      <c r="E339" s="22" t="s">
        <v>31</v>
      </c>
      <c r="F339" s="25" t="s">
        <v>391</v>
      </c>
      <c r="G339" s="22" t="s">
        <v>199</v>
      </c>
      <c r="H339" s="22"/>
      <c r="I339" s="76">
        <f>200000</f>
        <v>200000</v>
      </c>
    </row>
    <row r="340" spans="1:9" ht="21" customHeight="1" hidden="1">
      <c r="A340" s="41"/>
      <c r="B340" s="19" t="s">
        <v>60</v>
      </c>
      <c r="C340" s="19">
        <v>992</v>
      </c>
      <c r="D340" s="20" t="s">
        <v>55</v>
      </c>
      <c r="E340" s="20" t="s">
        <v>131</v>
      </c>
      <c r="F340" s="25"/>
      <c r="G340" s="22"/>
      <c r="H340" s="22"/>
      <c r="I340" s="75">
        <f>I341</f>
        <v>0</v>
      </c>
    </row>
    <row r="341" spans="1:9" ht="21" customHeight="1" hidden="1">
      <c r="A341" s="41"/>
      <c r="B341" s="23" t="s">
        <v>238</v>
      </c>
      <c r="C341" s="23">
        <v>992</v>
      </c>
      <c r="D341" s="22" t="s">
        <v>55</v>
      </c>
      <c r="E341" s="22" t="s">
        <v>29</v>
      </c>
      <c r="F341" s="25" t="s">
        <v>239</v>
      </c>
      <c r="G341" s="22"/>
      <c r="H341" s="22"/>
      <c r="I341" s="76">
        <f>I342</f>
        <v>0</v>
      </c>
    </row>
    <row r="342" spans="1:9" ht="21" customHeight="1" hidden="1">
      <c r="A342" s="41"/>
      <c r="B342" s="23" t="s">
        <v>240</v>
      </c>
      <c r="C342" s="23">
        <v>992</v>
      </c>
      <c r="D342" s="22" t="s">
        <v>55</v>
      </c>
      <c r="E342" s="22" t="s">
        <v>29</v>
      </c>
      <c r="F342" s="25" t="s">
        <v>241</v>
      </c>
      <c r="G342" s="22"/>
      <c r="H342" s="22"/>
      <c r="I342" s="76">
        <f>I343</f>
        <v>0</v>
      </c>
    </row>
    <row r="343" spans="1:9" ht="21" customHeight="1" hidden="1">
      <c r="A343" s="41"/>
      <c r="B343" s="23" t="s">
        <v>242</v>
      </c>
      <c r="C343" s="23">
        <v>992</v>
      </c>
      <c r="D343" s="22" t="s">
        <v>55</v>
      </c>
      <c r="E343" s="22" t="s">
        <v>29</v>
      </c>
      <c r="F343" s="25" t="s">
        <v>243</v>
      </c>
      <c r="G343" s="22"/>
      <c r="H343" s="22"/>
      <c r="I343" s="76">
        <f>I344</f>
        <v>0</v>
      </c>
    </row>
    <row r="344" spans="1:9" ht="21.75" customHeight="1" hidden="1">
      <c r="A344" s="41"/>
      <c r="B344" s="57" t="s">
        <v>75</v>
      </c>
      <c r="C344" s="23">
        <v>992</v>
      </c>
      <c r="D344" s="22" t="s">
        <v>55</v>
      </c>
      <c r="E344" s="22" t="s">
        <v>29</v>
      </c>
      <c r="F344" s="25" t="s">
        <v>243</v>
      </c>
      <c r="G344" s="57">
        <v>730</v>
      </c>
      <c r="H344" s="22"/>
      <c r="I344" s="76">
        <f>7200-7200</f>
        <v>0</v>
      </c>
    </row>
    <row r="345" spans="1:9" ht="36.75" customHeight="1">
      <c r="A345" s="41"/>
      <c r="B345" s="59" t="s">
        <v>392</v>
      </c>
      <c r="C345" s="54">
        <v>992</v>
      </c>
      <c r="D345" s="32" t="s">
        <v>54</v>
      </c>
      <c r="E345" s="32" t="s">
        <v>31</v>
      </c>
      <c r="F345" s="32" t="s">
        <v>393</v>
      </c>
      <c r="G345" s="32"/>
      <c r="H345" s="22"/>
      <c r="I345" s="76">
        <f>I346+I349</f>
        <v>10000</v>
      </c>
    </row>
    <row r="346" spans="1:9" ht="24" customHeight="1">
      <c r="A346" s="41"/>
      <c r="B346" s="59" t="s">
        <v>394</v>
      </c>
      <c r="C346" s="54">
        <v>992</v>
      </c>
      <c r="D346" s="32" t="s">
        <v>54</v>
      </c>
      <c r="E346" s="32" t="s">
        <v>31</v>
      </c>
      <c r="F346" s="32" t="s">
        <v>395</v>
      </c>
      <c r="G346" s="32"/>
      <c r="H346" s="22"/>
      <c r="I346" s="76">
        <f>I347</f>
        <v>10000</v>
      </c>
    </row>
    <row r="347" spans="1:9" ht="19.5" customHeight="1">
      <c r="A347" s="41"/>
      <c r="B347" s="59" t="s">
        <v>396</v>
      </c>
      <c r="C347" s="54">
        <v>992</v>
      </c>
      <c r="D347" s="32" t="s">
        <v>54</v>
      </c>
      <c r="E347" s="32" t="s">
        <v>31</v>
      </c>
      <c r="F347" s="32" t="s">
        <v>397</v>
      </c>
      <c r="G347" s="32"/>
      <c r="H347" s="22"/>
      <c r="I347" s="76">
        <f>I348+I351</f>
        <v>10000</v>
      </c>
    </row>
    <row r="348" spans="1:9" ht="21" customHeight="1" hidden="1">
      <c r="A348" s="41"/>
      <c r="B348" s="23" t="s">
        <v>73</v>
      </c>
      <c r="C348" s="54">
        <v>992</v>
      </c>
      <c r="D348" s="32" t="s">
        <v>54</v>
      </c>
      <c r="E348" s="32" t="s">
        <v>31</v>
      </c>
      <c r="F348" s="32" t="s">
        <v>397</v>
      </c>
      <c r="G348" s="32" t="s">
        <v>133</v>
      </c>
      <c r="H348" s="22"/>
      <c r="I348" s="76">
        <v>0</v>
      </c>
    </row>
    <row r="349" spans="1:9" ht="20.25" customHeight="1" hidden="1">
      <c r="A349" s="56"/>
      <c r="B349" s="59"/>
      <c r="C349" s="54"/>
      <c r="D349" s="32"/>
      <c r="E349" s="32"/>
      <c r="F349" s="32"/>
      <c r="G349" s="32"/>
      <c r="H349" s="22"/>
      <c r="I349" s="76">
        <f>I350</f>
        <v>0</v>
      </c>
    </row>
    <row r="350" spans="1:9" ht="24" customHeight="1" hidden="1">
      <c r="A350" s="56"/>
      <c r="B350" s="59"/>
      <c r="C350" s="54"/>
      <c r="D350" s="32"/>
      <c r="E350" s="32"/>
      <c r="F350" s="32"/>
      <c r="G350" s="32"/>
      <c r="H350" s="22"/>
      <c r="I350" s="76">
        <v>0</v>
      </c>
    </row>
    <row r="351" spans="1:9" ht="19.5" customHeight="1">
      <c r="A351" s="56"/>
      <c r="B351" s="23" t="s">
        <v>73</v>
      </c>
      <c r="C351" s="54">
        <v>992</v>
      </c>
      <c r="D351" s="32" t="s">
        <v>54</v>
      </c>
      <c r="E351" s="32" t="s">
        <v>31</v>
      </c>
      <c r="F351" s="32" t="s">
        <v>397</v>
      </c>
      <c r="G351" s="32" t="s">
        <v>133</v>
      </c>
      <c r="H351" s="22"/>
      <c r="I351" s="76">
        <f>10000</f>
        <v>10000</v>
      </c>
    </row>
    <row r="352" spans="1:9" ht="19.5" customHeight="1" hidden="1">
      <c r="A352" s="71"/>
      <c r="B352" s="31" t="s">
        <v>280</v>
      </c>
      <c r="C352" s="19">
        <v>992</v>
      </c>
      <c r="D352" s="20" t="s">
        <v>55</v>
      </c>
      <c r="E352" s="20"/>
      <c r="F352" s="20"/>
      <c r="G352" s="20"/>
      <c r="H352" s="22"/>
      <c r="I352" s="76">
        <f>I353</f>
        <v>0</v>
      </c>
    </row>
    <row r="353" spans="1:9" ht="18.75" customHeight="1" hidden="1">
      <c r="A353" s="72"/>
      <c r="B353" s="14" t="s">
        <v>281</v>
      </c>
      <c r="C353" s="23">
        <v>992</v>
      </c>
      <c r="D353" s="22" t="s">
        <v>55</v>
      </c>
      <c r="E353" s="22" t="s">
        <v>29</v>
      </c>
      <c r="F353" s="22"/>
      <c r="G353" s="22"/>
      <c r="H353" s="22"/>
      <c r="I353" s="76">
        <f>I354</f>
        <v>0</v>
      </c>
    </row>
    <row r="354" spans="1:9" ht="19.5" customHeight="1" hidden="1">
      <c r="A354" s="72"/>
      <c r="B354" s="14" t="s">
        <v>67</v>
      </c>
      <c r="C354" s="23">
        <v>992</v>
      </c>
      <c r="D354" s="22" t="s">
        <v>55</v>
      </c>
      <c r="E354" s="22" t="s">
        <v>29</v>
      </c>
      <c r="F354" s="73" t="s">
        <v>455</v>
      </c>
      <c r="G354" s="22"/>
      <c r="H354" s="22"/>
      <c r="I354" s="76">
        <f>I355</f>
        <v>0</v>
      </c>
    </row>
    <row r="355" spans="1:9" ht="35.25" customHeight="1" hidden="1">
      <c r="A355" s="72"/>
      <c r="B355" s="14" t="s">
        <v>278</v>
      </c>
      <c r="C355" s="23">
        <v>992</v>
      </c>
      <c r="D355" s="22" t="s">
        <v>55</v>
      </c>
      <c r="E355" s="22" t="s">
        <v>29</v>
      </c>
      <c r="F355" s="73" t="s">
        <v>456</v>
      </c>
      <c r="G355" s="22"/>
      <c r="H355" s="22"/>
      <c r="I355" s="76">
        <f>I356</f>
        <v>0</v>
      </c>
    </row>
    <row r="356" spans="1:9" ht="22.5" customHeight="1" hidden="1">
      <c r="A356" s="72"/>
      <c r="B356" s="14" t="s">
        <v>264</v>
      </c>
      <c r="C356" s="23">
        <v>992</v>
      </c>
      <c r="D356" s="22" t="s">
        <v>55</v>
      </c>
      <c r="E356" s="22" t="s">
        <v>29</v>
      </c>
      <c r="F356" s="73" t="s">
        <v>457</v>
      </c>
      <c r="G356" s="22"/>
      <c r="H356" s="22"/>
      <c r="I356" s="76">
        <f>I357</f>
        <v>0</v>
      </c>
    </row>
    <row r="357" spans="1:9" ht="19.5" customHeight="1" hidden="1">
      <c r="A357" s="72"/>
      <c r="B357" s="14" t="s">
        <v>75</v>
      </c>
      <c r="C357" s="23">
        <v>992</v>
      </c>
      <c r="D357" s="22" t="s">
        <v>55</v>
      </c>
      <c r="E357" s="22" t="s">
        <v>29</v>
      </c>
      <c r="F357" s="73" t="s">
        <v>457</v>
      </c>
      <c r="G357" s="22" t="s">
        <v>265</v>
      </c>
      <c r="H357" s="22"/>
      <c r="I357" s="76">
        <v>0</v>
      </c>
    </row>
    <row r="358" spans="1:9" ht="19.5" customHeight="1">
      <c r="A358" s="56"/>
      <c r="B358" s="61" t="s">
        <v>257</v>
      </c>
      <c r="C358" s="23"/>
      <c r="D358" s="22"/>
      <c r="E358" s="22"/>
      <c r="F358" s="25"/>
      <c r="G358" s="57"/>
      <c r="H358" s="22"/>
      <c r="I358" s="75">
        <f>I13+I132+I138+I162+I205+I253+I276+I311+I324+I352</f>
        <v>97368446.58</v>
      </c>
    </row>
    <row r="359" spans="1:9" ht="18" customHeight="1">
      <c r="A359" s="56"/>
      <c r="B359" s="57"/>
      <c r="C359" s="23"/>
      <c r="D359" s="22"/>
      <c r="E359" s="22"/>
      <c r="F359" s="25"/>
      <c r="G359" s="57"/>
      <c r="H359" s="22"/>
      <c r="I359" s="76"/>
    </row>
    <row r="360" spans="1:9" ht="24" customHeight="1" hidden="1">
      <c r="A360" s="56"/>
      <c r="B360" s="80" t="s">
        <v>258</v>
      </c>
      <c r="C360" s="54"/>
      <c r="D360" s="32"/>
      <c r="E360" s="32"/>
      <c r="F360" s="32"/>
      <c r="G360" s="32"/>
      <c r="H360" s="32"/>
      <c r="I360" s="76">
        <v>0</v>
      </c>
    </row>
    <row r="361" spans="1:9" ht="33.75" customHeight="1" hidden="1">
      <c r="A361" s="56"/>
      <c r="B361" s="59" t="s">
        <v>259</v>
      </c>
      <c r="C361" s="54">
        <v>992</v>
      </c>
      <c r="D361" s="32"/>
      <c r="E361" s="32"/>
      <c r="F361" s="32" t="s">
        <v>260</v>
      </c>
      <c r="G361" s="32" t="s">
        <v>261</v>
      </c>
      <c r="H361" s="32"/>
      <c r="I361" s="76">
        <v>1821382.03</v>
      </c>
    </row>
    <row r="362" spans="1:9" ht="20.25" customHeight="1">
      <c r="A362" s="56"/>
      <c r="B362" s="59" t="s">
        <v>266</v>
      </c>
      <c r="C362" s="54"/>
      <c r="D362" s="32"/>
      <c r="E362" s="32"/>
      <c r="F362" s="32"/>
      <c r="G362" s="32"/>
      <c r="H362" s="32"/>
      <c r="I362" s="76"/>
    </row>
    <row r="363" spans="1:9" ht="20.25" customHeight="1">
      <c r="A363" s="56"/>
      <c r="B363" s="59" t="s">
        <v>267</v>
      </c>
      <c r="C363" s="54"/>
      <c r="D363" s="32"/>
      <c r="E363" s="32"/>
      <c r="F363" s="32"/>
      <c r="G363" s="32"/>
      <c r="H363" s="32"/>
      <c r="I363" s="76">
        <v>0</v>
      </c>
    </row>
    <row r="364" spans="1:9" ht="31.5" customHeight="1">
      <c r="A364" s="56"/>
      <c r="B364" s="59" t="s">
        <v>285</v>
      </c>
      <c r="C364" s="23">
        <v>992</v>
      </c>
      <c r="D364" s="32" t="s">
        <v>29</v>
      </c>
      <c r="E364" s="32" t="s">
        <v>33</v>
      </c>
      <c r="F364" s="32" t="s">
        <v>286</v>
      </c>
      <c r="G364" s="32" t="s">
        <v>287</v>
      </c>
      <c r="H364" s="32"/>
      <c r="I364" s="76">
        <v>0</v>
      </c>
    </row>
    <row r="365" spans="1:9" ht="24.75" customHeight="1" hidden="1">
      <c r="A365" s="21">
        <v>10</v>
      </c>
      <c r="B365" s="31" t="s">
        <v>60</v>
      </c>
      <c r="C365" s="19">
        <v>992</v>
      </c>
      <c r="D365" s="20" t="s">
        <v>55</v>
      </c>
      <c r="E365" s="20"/>
      <c r="F365" s="20"/>
      <c r="G365" s="20"/>
      <c r="H365" s="20"/>
      <c r="I365" s="62">
        <f>I366</f>
        <v>0</v>
      </c>
    </row>
    <row r="366" spans="1:9" ht="24.75" customHeight="1" hidden="1">
      <c r="A366" s="17"/>
      <c r="B366" s="14" t="s">
        <v>60</v>
      </c>
      <c r="C366" s="23">
        <v>992</v>
      </c>
      <c r="D366" s="22" t="s">
        <v>55</v>
      </c>
      <c r="E366" s="22" t="s">
        <v>29</v>
      </c>
      <c r="F366" s="22"/>
      <c r="G366" s="22"/>
      <c r="H366" s="22"/>
      <c r="I366" s="67">
        <f>I367</f>
        <v>0</v>
      </c>
    </row>
    <row r="367" spans="1:9" ht="24.75" customHeight="1" hidden="1">
      <c r="A367" s="17"/>
      <c r="B367" s="14" t="s">
        <v>67</v>
      </c>
      <c r="C367" s="23">
        <v>992</v>
      </c>
      <c r="D367" s="22" t="s">
        <v>55</v>
      </c>
      <c r="E367" s="22" t="s">
        <v>29</v>
      </c>
      <c r="F367" s="22" t="s">
        <v>125</v>
      </c>
      <c r="G367" s="22"/>
      <c r="H367" s="22"/>
      <c r="I367" s="67">
        <f>I368</f>
        <v>0</v>
      </c>
    </row>
    <row r="368" spans="1:9" ht="23.25" customHeight="1" hidden="1">
      <c r="A368" s="17"/>
      <c r="B368" s="14" t="s">
        <v>68</v>
      </c>
      <c r="C368" s="23">
        <v>992</v>
      </c>
      <c r="D368" s="22" t="s">
        <v>55</v>
      </c>
      <c r="E368" s="22" t="s">
        <v>29</v>
      </c>
      <c r="F368" s="22" t="s">
        <v>126</v>
      </c>
      <c r="G368" s="22"/>
      <c r="H368" s="22"/>
      <c r="I368" s="67">
        <f>I369</f>
        <v>0</v>
      </c>
    </row>
    <row r="369" spans="1:9" ht="24.75" customHeight="1" hidden="1">
      <c r="A369" s="17"/>
      <c r="B369" s="14" t="s">
        <v>75</v>
      </c>
      <c r="C369" s="23">
        <v>992</v>
      </c>
      <c r="D369" s="22" t="s">
        <v>55</v>
      </c>
      <c r="E369" s="22" t="s">
        <v>29</v>
      </c>
      <c r="F369" s="22" t="s">
        <v>126</v>
      </c>
      <c r="G369" s="22" t="s">
        <v>127</v>
      </c>
      <c r="H369" s="22"/>
      <c r="I369" s="67">
        <v>0</v>
      </c>
    </row>
    <row r="370" spans="2:9" ht="18" customHeight="1">
      <c r="B370" s="44"/>
      <c r="C370" s="45"/>
      <c r="D370" s="46"/>
      <c r="E370" s="46"/>
      <c r="F370" s="46"/>
      <c r="G370" s="46"/>
      <c r="H370" s="46"/>
      <c r="I370" s="68"/>
    </row>
    <row r="371" spans="1:9" ht="48" customHeight="1">
      <c r="A371" s="95" t="s">
        <v>472</v>
      </c>
      <c r="B371" s="95"/>
      <c r="C371" s="44"/>
      <c r="D371" s="47"/>
      <c r="E371" s="47"/>
      <c r="F371" s="96" t="s">
        <v>473</v>
      </c>
      <c r="G371" s="96"/>
      <c r="H371" s="96"/>
      <c r="I371" s="96"/>
    </row>
    <row r="372" ht="18.75">
      <c r="I372" s="69"/>
    </row>
    <row r="373" ht="18.75">
      <c r="I373" s="69"/>
    </row>
    <row r="374" ht="18.75">
      <c r="I374" s="69"/>
    </row>
    <row r="375" ht="18.75">
      <c r="I375" s="69"/>
    </row>
    <row r="376" ht="18.75">
      <c r="I376" s="69"/>
    </row>
    <row r="377" ht="18.75">
      <c r="I377" s="69"/>
    </row>
    <row r="378" ht="18.75">
      <c r="I378" s="69"/>
    </row>
    <row r="379" ht="18.75">
      <c r="I379" s="69"/>
    </row>
    <row r="380" ht="18.75">
      <c r="I380" s="69"/>
    </row>
    <row r="381" ht="18.75">
      <c r="I381" s="69"/>
    </row>
    <row r="382" ht="18.75">
      <c r="I382" s="69"/>
    </row>
    <row r="383" ht="18.75">
      <c r="I383" s="69"/>
    </row>
    <row r="384" ht="18.75">
      <c r="I384" s="69"/>
    </row>
    <row r="385" ht="18.75">
      <c r="I385" s="69"/>
    </row>
    <row r="386" ht="18.75">
      <c r="I386" s="69"/>
    </row>
    <row r="387" ht="18.75">
      <c r="I387" s="69"/>
    </row>
    <row r="388" ht="18.75">
      <c r="I388" s="69"/>
    </row>
    <row r="389" ht="18.75">
      <c r="I389" s="69"/>
    </row>
    <row r="390" ht="18.75">
      <c r="I390" s="69"/>
    </row>
    <row r="391" ht="18.75">
      <c r="I391" s="69"/>
    </row>
    <row r="392" ht="18.75">
      <c r="I392" s="69"/>
    </row>
    <row r="393" ht="18.75">
      <c r="I393" s="69"/>
    </row>
    <row r="394" ht="18.75">
      <c r="I394" s="69"/>
    </row>
    <row r="395" ht="18.75">
      <c r="I395" s="69"/>
    </row>
    <row r="396" ht="18.75">
      <c r="I396" s="69"/>
    </row>
    <row r="397" ht="18.75">
      <c r="I397" s="69"/>
    </row>
    <row r="398" ht="18.75">
      <c r="I398" s="69"/>
    </row>
    <row r="399" ht="18.75">
      <c r="I399" s="69"/>
    </row>
    <row r="400" ht="18.75">
      <c r="I400" s="69"/>
    </row>
    <row r="401" ht="18.75">
      <c r="I401" s="69"/>
    </row>
    <row r="402" ht="18.75">
      <c r="I402" s="69"/>
    </row>
    <row r="403" ht="18.75">
      <c r="I403" s="69"/>
    </row>
    <row r="404" ht="18.75">
      <c r="I404" s="69"/>
    </row>
    <row r="405" ht="18.75">
      <c r="I405" s="69"/>
    </row>
    <row r="406" ht="18.75">
      <c r="I406" s="69"/>
    </row>
    <row r="407" ht="18.75">
      <c r="I407" s="69"/>
    </row>
    <row r="408" ht="18.75">
      <c r="I408" s="69"/>
    </row>
    <row r="409" ht="18.75">
      <c r="I409" s="69"/>
    </row>
    <row r="410" ht="18.75">
      <c r="I410" s="69"/>
    </row>
    <row r="411" ht="18.75">
      <c r="I411" s="69"/>
    </row>
    <row r="412" ht="18.75">
      <c r="I412" s="69"/>
    </row>
    <row r="413" ht="18.75">
      <c r="I413" s="69"/>
    </row>
    <row r="414" ht="18.75">
      <c r="I414" s="69"/>
    </row>
    <row r="415" ht="18.75">
      <c r="I415" s="69"/>
    </row>
    <row r="416" ht="18.75">
      <c r="I416" s="69"/>
    </row>
    <row r="417" ht="18.75">
      <c r="I417" s="69"/>
    </row>
    <row r="418" ht="18.75">
      <c r="I418" s="69"/>
    </row>
    <row r="419" ht="18.75">
      <c r="I419" s="69"/>
    </row>
    <row r="420" ht="18.75">
      <c r="I420" s="69"/>
    </row>
    <row r="421" ht="18.75">
      <c r="I421" s="69"/>
    </row>
    <row r="422" ht="18.75">
      <c r="I422" s="69"/>
    </row>
    <row r="423" ht="18.75">
      <c r="I423" s="69"/>
    </row>
    <row r="424" ht="18.75">
      <c r="I424" s="69"/>
    </row>
    <row r="425" ht="18.75">
      <c r="I425" s="69"/>
    </row>
    <row r="426" ht="18.75">
      <c r="I426" s="69"/>
    </row>
    <row r="427" ht="18.75">
      <c r="I427" s="69"/>
    </row>
    <row r="428" ht="18.75">
      <c r="I428" s="69"/>
    </row>
    <row r="429" ht="18.75">
      <c r="I429" s="69"/>
    </row>
    <row r="430" ht="18.75">
      <c r="I430" s="69"/>
    </row>
    <row r="431" ht="18.75">
      <c r="I431" s="69"/>
    </row>
    <row r="432" ht="18.75">
      <c r="I432" s="69"/>
    </row>
    <row r="433" ht="18.75">
      <c r="I433" s="69"/>
    </row>
    <row r="434" ht="18.75">
      <c r="I434" s="69"/>
    </row>
    <row r="435" ht="18.75">
      <c r="I435" s="69"/>
    </row>
    <row r="436" ht="18.75">
      <c r="I436" s="69"/>
    </row>
    <row r="437" ht="18.75">
      <c r="I437" s="69"/>
    </row>
    <row r="438" ht="18.75">
      <c r="I438" s="69"/>
    </row>
    <row r="439" ht="18.75">
      <c r="I439" s="69"/>
    </row>
    <row r="440" ht="18.75">
      <c r="I440" s="69"/>
    </row>
    <row r="441" ht="18.75">
      <c r="I441" s="69"/>
    </row>
    <row r="442" ht="18.75">
      <c r="I442" s="69"/>
    </row>
    <row r="443" ht="18.75">
      <c r="I443" s="69"/>
    </row>
    <row r="444" ht="18.75">
      <c r="I444" s="69"/>
    </row>
    <row r="445" ht="18.75">
      <c r="I445" s="69"/>
    </row>
    <row r="446" ht="18.75">
      <c r="I446" s="69"/>
    </row>
    <row r="447" ht="18.75">
      <c r="I447" s="69"/>
    </row>
    <row r="448" ht="18.75">
      <c r="I448" s="69"/>
    </row>
    <row r="449" ht="18.75">
      <c r="I449" s="69"/>
    </row>
    <row r="450" ht="18.75">
      <c r="I450" s="69"/>
    </row>
    <row r="451" ht="18.75">
      <c r="I451" s="69"/>
    </row>
    <row r="452" ht="18.75">
      <c r="I452" s="69"/>
    </row>
    <row r="453" ht="18.75">
      <c r="I453" s="69"/>
    </row>
    <row r="454" ht="18.75">
      <c r="I454" s="69"/>
    </row>
    <row r="455" ht="18.75">
      <c r="I455" s="69"/>
    </row>
    <row r="456" ht="18.75">
      <c r="I456" s="69"/>
    </row>
    <row r="457" ht="18.75">
      <c r="I457" s="69"/>
    </row>
    <row r="458" ht="18.75">
      <c r="I458" s="69"/>
    </row>
    <row r="459" ht="18.75">
      <c r="I459" s="69"/>
    </row>
    <row r="460" ht="18.75">
      <c r="I460" s="69"/>
    </row>
    <row r="461" ht="18.75">
      <c r="I461" s="69"/>
    </row>
    <row r="462" ht="18.75">
      <c r="I462" s="69"/>
    </row>
    <row r="463" ht="18.75">
      <c r="I463" s="69"/>
    </row>
    <row r="464" ht="18.75">
      <c r="I464" s="69"/>
    </row>
    <row r="465" ht="18.75">
      <c r="I465" s="69"/>
    </row>
    <row r="466" ht="18.75">
      <c r="I466" s="69"/>
    </row>
    <row r="467" ht="18.75">
      <c r="I467" s="69"/>
    </row>
    <row r="468" ht="18.75">
      <c r="I468" s="69"/>
    </row>
    <row r="469" ht="18.75">
      <c r="I469" s="69"/>
    </row>
    <row r="470" ht="18.75">
      <c r="I470" s="69"/>
    </row>
    <row r="471" ht="18.75">
      <c r="I471" s="69"/>
    </row>
    <row r="472" ht="18.75">
      <c r="I472" s="69"/>
    </row>
    <row r="473" ht="18.75">
      <c r="I473" s="69"/>
    </row>
    <row r="474" ht="18.75">
      <c r="I474" s="69"/>
    </row>
    <row r="475" ht="18.75">
      <c r="I475" s="69"/>
    </row>
    <row r="476" ht="18.75">
      <c r="I476" s="69"/>
    </row>
    <row r="477" ht="18.75">
      <c r="I477" s="69"/>
    </row>
    <row r="478" ht="18.75">
      <c r="I478" s="69"/>
    </row>
    <row r="479" ht="18.75">
      <c r="I479" s="69"/>
    </row>
    <row r="480" ht="18.75">
      <c r="I480" s="69"/>
    </row>
    <row r="481" ht="18.75">
      <c r="I481" s="69"/>
    </row>
    <row r="482" ht="18.75">
      <c r="I482" s="69"/>
    </row>
    <row r="483" ht="18.75">
      <c r="I483" s="69"/>
    </row>
    <row r="484" ht="18.75">
      <c r="I484" s="69"/>
    </row>
    <row r="485" ht="18.75">
      <c r="I485" s="69"/>
    </row>
    <row r="486" ht="18.75">
      <c r="I486" s="69"/>
    </row>
    <row r="487" ht="18.75">
      <c r="I487" s="69"/>
    </row>
    <row r="488" ht="18.75">
      <c r="I488" s="69"/>
    </row>
    <row r="489" ht="18.75">
      <c r="I489" s="69"/>
    </row>
    <row r="490" ht="18.75">
      <c r="I490" s="69"/>
    </row>
    <row r="491" ht="18.75">
      <c r="I491" s="69"/>
    </row>
    <row r="492" ht="18.75">
      <c r="I492" s="69"/>
    </row>
    <row r="493" ht="18.75">
      <c r="I493" s="69"/>
    </row>
    <row r="494" ht="18.75">
      <c r="I494" s="69"/>
    </row>
    <row r="495" ht="18.75">
      <c r="I495" s="69"/>
    </row>
    <row r="496" ht="18.75">
      <c r="I496" s="69"/>
    </row>
    <row r="497" ht="18.75">
      <c r="I497" s="69"/>
    </row>
    <row r="498" ht="18.75">
      <c r="I498" s="69"/>
    </row>
    <row r="499" ht="18.75">
      <c r="I499" s="69"/>
    </row>
    <row r="500" ht="18.75">
      <c r="I500" s="69"/>
    </row>
    <row r="501" ht="18.75">
      <c r="I501" s="69"/>
    </row>
    <row r="502" ht="18.75">
      <c r="I502" s="69"/>
    </row>
    <row r="503" ht="18.75">
      <c r="I503" s="69"/>
    </row>
    <row r="504" ht="18.75">
      <c r="I504" s="69"/>
    </row>
    <row r="505" ht="18.75">
      <c r="I505" s="69"/>
    </row>
    <row r="506" ht="18.75">
      <c r="I506" s="69"/>
    </row>
    <row r="507" ht="18.75">
      <c r="I507" s="69"/>
    </row>
    <row r="508" ht="18.75">
      <c r="I508" s="69"/>
    </row>
    <row r="509" ht="18.75">
      <c r="I509" s="69"/>
    </row>
    <row r="510" ht="18.75">
      <c r="I510" s="69"/>
    </row>
    <row r="511" ht="18.75">
      <c r="I511" s="69"/>
    </row>
    <row r="512" ht="18.75">
      <c r="I512" s="69"/>
    </row>
    <row r="513" ht="18.75">
      <c r="I513" s="69"/>
    </row>
    <row r="514" ht="18.75">
      <c r="I514" s="69"/>
    </row>
    <row r="515" ht="18.75">
      <c r="I515" s="69"/>
    </row>
    <row r="516" ht="18.75">
      <c r="I516" s="69"/>
    </row>
    <row r="517" ht="18.75">
      <c r="I517" s="69"/>
    </row>
    <row r="518" ht="18.75">
      <c r="I518" s="69"/>
    </row>
    <row r="519" ht="18.75">
      <c r="I519" s="69"/>
    </row>
    <row r="520" ht="18.75">
      <c r="I520" s="69"/>
    </row>
    <row r="521" ht="18.75">
      <c r="I521" s="69"/>
    </row>
    <row r="522" ht="18.75">
      <c r="I522" s="69"/>
    </row>
    <row r="523" ht="18.75">
      <c r="I523" s="69"/>
    </row>
    <row r="524" ht="18.75">
      <c r="I524" s="69"/>
    </row>
    <row r="525" ht="18.75">
      <c r="I525" s="69"/>
    </row>
    <row r="526" ht="18.75">
      <c r="I526" s="69"/>
    </row>
    <row r="527" ht="18.75">
      <c r="I527" s="69"/>
    </row>
    <row r="528" ht="18.75">
      <c r="I528" s="69"/>
    </row>
    <row r="529" ht="18.75">
      <c r="I529" s="69"/>
    </row>
    <row r="530" ht="18.75">
      <c r="I530" s="69"/>
    </row>
    <row r="531" ht="18.75">
      <c r="I531" s="69"/>
    </row>
    <row r="532" ht="18.75">
      <c r="I532" s="69"/>
    </row>
    <row r="533" ht="18.75">
      <c r="I533" s="69"/>
    </row>
    <row r="534" ht="18.75">
      <c r="I534" s="69"/>
    </row>
    <row r="535" ht="18.75">
      <c r="I535" s="69"/>
    </row>
    <row r="536" ht="18.75">
      <c r="I536" s="69"/>
    </row>
    <row r="537" ht="18.75">
      <c r="I537" s="69"/>
    </row>
    <row r="538" ht="18.75">
      <c r="I538" s="69"/>
    </row>
    <row r="539" ht="18.75">
      <c r="I539" s="69"/>
    </row>
    <row r="540" ht="18.75">
      <c r="I540" s="69"/>
    </row>
    <row r="541" ht="18.75">
      <c r="I541" s="69"/>
    </row>
    <row r="542" ht="18.75">
      <c r="I542" s="69"/>
    </row>
    <row r="543" ht="18.75">
      <c r="I543" s="69"/>
    </row>
    <row r="544" ht="18.75">
      <c r="I544" s="69"/>
    </row>
    <row r="545" ht="18.75">
      <c r="I545" s="69"/>
    </row>
    <row r="546" ht="18.75">
      <c r="I546" s="69"/>
    </row>
    <row r="547" ht="18.75">
      <c r="I547" s="69"/>
    </row>
    <row r="548" ht="18.75">
      <c r="I548" s="69"/>
    </row>
    <row r="549" ht="18.75">
      <c r="I549" s="69"/>
    </row>
    <row r="550" ht="18.75">
      <c r="I550" s="69"/>
    </row>
    <row r="551" ht="18.75">
      <c r="I551" s="69"/>
    </row>
    <row r="552" ht="18.75">
      <c r="I552" s="69"/>
    </row>
    <row r="553" ht="18.75">
      <c r="I553" s="69"/>
    </row>
    <row r="554" ht="18.75">
      <c r="I554" s="69"/>
    </row>
    <row r="555" ht="18.75">
      <c r="I555" s="69"/>
    </row>
    <row r="556" ht="18.75">
      <c r="I556" s="69"/>
    </row>
    <row r="557" ht="18.75">
      <c r="I557" s="69"/>
    </row>
    <row r="558" ht="18.75">
      <c r="I558" s="69"/>
    </row>
    <row r="559" ht="18.75">
      <c r="I559" s="69"/>
    </row>
    <row r="560" ht="18.75">
      <c r="I560" s="69"/>
    </row>
    <row r="561" ht="18.75">
      <c r="I561" s="69"/>
    </row>
    <row r="562" ht="18.75">
      <c r="I562" s="69"/>
    </row>
    <row r="563" ht="18.75">
      <c r="I563" s="69"/>
    </row>
    <row r="564" ht="18.75">
      <c r="I564" s="69"/>
    </row>
    <row r="565" ht="18.75">
      <c r="I565" s="69"/>
    </row>
    <row r="566" ht="18.75">
      <c r="I566" s="69"/>
    </row>
    <row r="567" ht="18.75">
      <c r="I567" s="69"/>
    </row>
    <row r="568" ht="18.75">
      <c r="I568" s="69"/>
    </row>
    <row r="569" ht="18.75">
      <c r="I569" s="69"/>
    </row>
    <row r="570" ht="18.75">
      <c r="I570" s="69"/>
    </row>
    <row r="571" ht="18.75">
      <c r="I571" s="69"/>
    </row>
    <row r="572" ht="18.75">
      <c r="I572" s="69"/>
    </row>
    <row r="573" ht="18.75">
      <c r="I573" s="69"/>
    </row>
    <row r="574" ht="18.75">
      <c r="I574" s="69"/>
    </row>
    <row r="575" ht="18.75">
      <c r="I575" s="69"/>
    </row>
    <row r="576" ht="18.75">
      <c r="I576" s="69"/>
    </row>
    <row r="577" ht="18.75">
      <c r="I577" s="69"/>
    </row>
    <row r="578" ht="18.75">
      <c r="I578" s="69"/>
    </row>
    <row r="579" ht="18.75">
      <c r="I579" s="69"/>
    </row>
    <row r="580" ht="18.75">
      <c r="I580" s="69"/>
    </row>
    <row r="581" ht="18.75">
      <c r="I581" s="69"/>
    </row>
    <row r="582" ht="18.75">
      <c r="I582" s="69"/>
    </row>
    <row r="583" ht="18.75">
      <c r="I583" s="69"/>
    </row>
    <row r="584" ht="18.75">
      <c r="I584" s="69"/>
    </row>
    <row r="585" ht="18.75">
      <c r="I585" s="69"/>
    </row>
    <row r="586" ht="18.75">
      <c r="I586" s="69"/>
    </row>
    <row r="587" ht="18.75">
      <c r="I587" s="69"/>
    </row>
    <row r="588" ht="18.75">
      <c r="I588" s="69"/>
    </row>
    <row r="589" ht="18.75">
      <c r="I589" s="69"/>
    </row>
    <row r="590" ht="18.75">
      <c r="I590" s="69"/>
    </row>
    <row r="591" ht="18.75">
      <c r="I591" s="69"/>
    </row>
    <row r="592" ht="18.75">
      <c r="I592" s="69"/>
    </row>
    <row r="593" ht="18.75">
      <c r="I593" s="69"/>
    </row>
    <row r="594" ht="18.75">
      <c r="I594" s="69"/>
    </row>
    <row r="595" ht="18.75">
      <c r="I595" s="69"/>
    </row>
    <row r="596" ht="18.75">
      <c r="I596" s="69"/>
    </row>
    <row r="597" ht="18.75">
      <c r="I597" s="69"/>
    </row>
    <row r="598" ht="18.75">
      <c r="I598" s="69"/>
    </row>
    <row r="599" ht="18.75">
      <c r="I599" s="69"/>
    </row>
    <row r="600" ht="18.75">
      <c r="I600" s="69"/>
    </row>
    <row r="601" ht="18.75">
      <c r="I601" s="69"/>
    </row>
    <row r="602" ht="18.75">
      <c r="I602" s="69"/>
    </row>
    <row r="603" ht="18.75">
      <c r="I603" s="69"/>
    </row>
    <row r="604" ht="18.75">
      <c r="I604" s="69"/>
    </row>
    <row r="605" ht="18.75">
      <c r="I605" s="69"/>
    </row>
    <row r="606" ht="18.75">
      <c r="I606" s="69"/>
    </row>
    <row r="607" ht="18.75">
      <c r="I607" s="69"/>
    </row>
    <row r="608" ht="18.75">
      <c r="I608" s="69"/>
    </row>
    <row r="609" ht="18.75">
      <c r="I609" s="69"/>
    </row>
    <row r="610" ht="18.75">
      <c r="I610" s="69"/>
    </row>
    <row r="611" ht="18.75">
      <c r="I611" s="69"/>
    </row>
    <row r="612" ht="18.75">
      <c r="I612" s="69"/>
    </row>
    <row r="613" ht="18.75">
      <c r="I613" s="69"/>
    </row>
    <row r="614" ht="18.75">
      <c r="I614" s="69"/>
    </row>
    <row r="615" ht="18.75">
      <c r="I615" s="69"/>
    </row>
    <row r="616" ht="18.75">
      <c r="I616" s="69"/>
    </row>
    <row r="617" ht="18.75">
      <c r="I617" s="69"/>
    </row>
    <row r="618" ht="18.75">
      <c r="I618" s="69"/>
    </row>
    <row r="619" ht="18.75">
      <c r="I619" s="69"/>
    </row>
    <row r="620" ht="18.75">
      <c r="I620" s="69"/>
    </row>
    <row r="621" ht="18.75">
      <c r="I621" s="69"/>
    </row>
    <row r="622" ht="18.75">
      <c r="I622" s="69"/>
    </row>
    <row r="623" ht="18.75">
      <c r="I623" s="69"/>
    </row>
    <row r="624" ht="18.75">
      <c r="I624" s="69"/>
    </row>
    <row r="625" ht="18.75">
      <c r="I625" s="69"/>
    </row>
    <row r="626" ht="18.75">
      <c r="I626" s="69"/>
    </row>
    <row r="627" ht="18.75">
      <c r="I627" s="69"/>
    </row>
    <row r="628" ht="18.75">
      <c r="I628" s="69"/>
    </row>
    <row r="629" ht="18.75">
      <c r="I629" s="69"/>
    </row>
    <row r="630" ht="18.75">
      <c r="I630" s="69"/>
    </row>
    <row r="631" ht="18.75">
      <c r="I631" s="69"/>
    </row>
    <row r="632" ht="18.75">
      <c r="I632" s="69"/>
    </row>
    <row r="633" ht="18.75">
      <c r="I633" s="69"/>
    </row>
    <row r="634" ht="18.75">
      <c r="I634" s="69"/>
    </row>
    <row r="635" ht="18.75">
      <c r="I635" s="69"/>
    </row>
    <row r="636" ht="18.75">
      <c r="I636" s="69"/>
    </row>
    <row r="637" ht="18.75">
      <c r="I637" s="69"/>
    </row>
    <row r="638" ht="18.75">
      <c r="I638" s="69"/>
    </row>
    <row r="639" ht="18.75">
      <c r="I639" s="69"/>
    </row>
    <row r="640" ht="18.75">
      <c r="I640" s="69"/>
    </row>
    <row r="641" ht="18.75">
      <c r="I641" s="69"/>
    </row>
    <row r="642" ht="18.75">
      <c r="I642" s="69"/>
    </row>
    <row r="643" ht="18.75">
      <c r="I643" s="69"/>
    </row>
    <row r="644" ht="18.75">
      <c r="I644" s="69"/>
    </row>
    <row r="645" ht="18.75">
      <c r="I645" s="69"/>
    </row>
    <row r="646" ht="18.75">
      <c r="I646" s="69"/>
    </row>
    <row r="647" ht="18.75">
      <c r="I647" s="69"/>
    </row>
    <row r="648" ht="18.75">
      <c r="I648" s="69"/>
    </row>
    <row r="649" ht="18.75">
      <c r="I649" s="69"/>
    </row>
    <row r="650" ht="18.75">
      <c r="I650" s="69"/>
    </row>
    <row r="651" ht="18.75">
      <c r="I651" s="69"/>
    </row>
    <row r="652" ht="18.75">
      <c r="I652" s="69"/>
    </row>
    <row r="653" ht="18.75">
      <c r="I653" s="69"/>
    </row>
    <row r="654" ht="18.75">
      <c r="I654" s="69"/>
    </row>
    <row r="655" ht="18.75">
      <c r="I655" s="69"/>
    </row>
    <row r="656" ht="18.75">
      <c r="I656" s="69"/>
    </row>
    <row r="657" ht="18.75">
      <c r="I657" s="69"/>
    </row>
    <row r="658" ht="18.75">
      <c r="I658" s="69"/>
    </row>
    <row r="659" ht="18.75">
      <c r="I659" s="69"/>
    </row>
    <row r="660" ht="18.75">
      <c r="I660" s="69"/>
    </row>
    <row r="661" ht="18.75">
      <c r="I661" s="69"/>
    </row>
    <row r="662" ht="18.75">
      <c r="I662" s="69"/>
    </row>
    <row r="663" ht="18.75">
      <c r="I663" s="69"/>
    </row>
    <row r="664" ht="18.75">
      <c r="I664" s="69"/>
    </row>
    <row r="665" ht="18.75">
      <c r="I665" s="69"/>
    </row>
    <row r="666" ht="18.75">
      <c r="I666" s="69"/>
    </row>
    <row r="667" ht="18.75">
      <c r="I667" s="69"/>
    </row>
    <row r="668" ht="18.75">
      <c r="I668" s="69"/>
    </row>
    <row r="669" ht="18.75">
      <c r="I669" s="69"/>
    </row>
    <row r="670" ht="18.75">
      <c r="I670" s="69"/>
    </row>
    <row r="671" ht="18.75">
      <c r="I671" s="69"/>
    </row>
    <row r="672" ht="18.75">
      <c r="I672" s="69"/>
    </row>
    <row r="673" ht="18.75">
      <c r="I673" s="69"/>
    </row>
    <row r="674" ht="18.75">
      <c r="I674" s="69"/>
    </row>
    <row r="675" ht="18.75">
      <c r="I675" s="69"/>
    </row>
    <row r="676" ht="18.75">
      <c r="I676" s="69"/>
    </row>
    <row r="677" ht="18.75">
      <c r="I677" s="69"/>
    </row>
    <row r="678" ht="18.75">
      <c r="I678" s="69"/>
    </row>
    <row r="679" ht="18.75">
      <c r="I679" s="69"/>
    </row>
    <row r="680" ht="18.75">
      <c r="I680" s="69"/>
    </row>
    <row r="681" ht="18.75">
      <c r="I681" s="69"/>
    </row>
    <row r="682" ht="18.75">
      <c r="I682" s="69"/>
    </row>
    <row r="683" ht="18.75">
      <c r="I683" s="69"/>
    </row>
    <row r="684" ht="18.75">
      <c r="I684" s="69"/>
    </row>
    <row r="685" ht="18.75">
      <c r="I685" s="69"/>
    </row>
    <row r="686" ht="18.75">
      <c r="I686" s="69"/>
    </row>
    <row r="687" ht="18.75">
      <c r="I687" s="69"/>
    </row>
    <row r="688" ht="18.75">
      <c r="I688" s="69"/>
    </row>
    <row r="689" ht="18.75">
      <c r="I689" s="69"/>
    </row>
    <row r="690" ht="18.75">
      <c r="I690" s="69"/>
    </row>
    <row r="691" ht="18.75">
      <c r="I691" s="69"/>
    </row>
    <row r="692" ht="18.75">
      <c r="I692" s="69"/>
    </row>
    <row r="693" ht="18.75">
      <c r="I693" s="69"/>
    </row>
    <row r="694" ht="18.75">
      <c r="I694" s="69"/>
    </row>
    <row r="695" ht="18.75">
      <c r="I695" s="69"/>
    </row>
    <row r="696" ht="18.75">
      <c r="I696" s="69"/>
    </row>
    <row r="697" ht="18.75">
      <c r="I697" s="69"/>
    </row>
    <row r="698" ht="18.75">
      <c r="I698" s="69"/>
    </row>
    <row r="699" ht="18.75">
      <c r="I699" s="69"/>
    </row>
    <row r="700" ht="18.75">
      <c r="I700" s="69"/>
    </row>
    <row r="701" ht="18.75">
      <c r="I701" s="69"/>
    </row>
    <row r="702" ht="18.75">
      <c r="I702" s="69"/>
    </row>
    <row r="703" ht="18.75">
      <c r="I703" s="69"/>
    </row>
    <row r="704" ht="18.75">
      <c r="I704" s="69"/>
    </row>
    <row r="705" ht="18.75">
      <c r="I705" s="69"/>
    </row>
    <row r="706" ht="18.75">
      <c r="I706" s="69"/>
    </row>
    <row r="707" ht="18.75">
      <c r="I707" s="69"/>
    </row>
    <row r="708" ht="18.75">
      <c r="I708" s="69"/>
    </row>
    <row r="709" ht="18.75">
      <c r="I709" s="69"/>
    </row>
    <row r="710" ht="18.75">
      <c r="I710" s="69"/>
    </row>
    <row r="711" ht="18.75">
      <c r="I711" s="69"/>
    </row>
    <row r="712" ht="18.75">
      <c r="I712" s="69"/>
    </row>
    <row r="713" ht="18.75">
      <c r="I713" s="69"/>
    </row>
    <row r="714" ht="18.75">
      <c r="I714" s="69"/>
    </row>
    <row r="715" ht="18.75">
      <c r="I715" s="69"/>
    </row>
    <row r="716" ht="18.75">
      <c r="I716" s="69"/>
    </row>
    <row r="717" ht="18.75">
      <c r="I717" s="69"/>
    </row>
    <row r="718" ht="18.75">
      <c r="I718" s="69"/>
    </row>
    <row r="719" ht="18.75">
      <c r="I719" s="69"/>
    </row>
    <row r="720" ht="18.75">
      <c r="I720" s="69"/>
    </row>
    <row r="721" ht="18.75">
      <c r="I721" s="69"/>
    </row>
    <row r="722" ht="18.75">
      <c r="I722" s="69"/>
    </row>
    <row r="723" ht="18.75">
      <c r="I723" s="69"/>
    </row>
    <row r="724" ht="18.75">
      <c r="I724" s="69"/>
    </row>
    <row r="725" ht="18.75">
      <c r="I725" s="69"/>
    </row>
    <row r="726" ht="18.75">
      <c r="I726" s="69"/>
    </row>
    <row r="727" ht="18.75">
      <c r="I727" s="69"/>
    </row>
    <row r="728" ht="18.75">
      <c r="I728" s="69"/>
    </row>
    <row r="729" ht="18.75">
      <c r="I729" s="69"/>
    </row>
    <row r="730" ht="18.75">
      <c r="I730" s="69"/>
    </row>
    <row r="731" ht="18.75">
      <c r="I731" s="69"/>
    </row>
    <row r="732" ht="18.75">
      <c r="I732" s="69"/>
    </row>
    <row r="733" ht="18.75">
      <c r="I733" s="69"/>
    </row>
    <row r="734" ht="18.75">
      <c r="I734" s="69"/>
    </row>
    <row r="735" ht="18.75">
      <c r="I735" s="69"/>
    </row>
    <row r="736" ht="18.75">
      <c r="I736" s="69"/>
    </row>
    <row r="737" ht="18.75">
      <c r="I737" s="69"/>
    </row>
    <row r="738" ht="18.75">
      <c r="I738" s="69"/>
    </row>
    <row r="739" ht="18.75">
      <c r="I739" s="69"/>
    </row>
    <row r="740" ht="18.75">
      <c r="I740" s="69"/>
    </row>
    <row r="741" ht="18.75">
      <c r="I741" s="69"/>
    </row>
    <row r="742" ht="18.75">
      <c r="I742" s="69"/>
    </row>
    <row r="743" ht="18.75">
      <c r="I743" s="69"/>
    </row>
    <row r="744" ht="18.75">
      <c r="I744" s="69"/>
    </row>
    <row r="745" ht="18.75">
      <c r="I745" s="69"/>
    </row>
    <row r="746" ht="18.75">
      <c r="I746" s="69"/>
    </row>
    <row r="747" ht="18.75">
      <c r="I747" s="69"/>
    </row>
    <row r="748" ht="18.75">
      <c r="I748" s="69"/>
    </row>
    <row r="749" ht="18.75">
      <c r="I749" s="69"/>
    </row>
    <row r="750" ht="18.75">
      <c r="I750" s="69"/>
    </row>
    <row r="751" ht="18.75">
      <c r="I751" s="69"/>
    </row>
    <row r="752" ht="18.75">
      <c r="I752" s="69"/>
    </row>
    <row r="753" ht="18.75">
      <c r="I753" s="69"/>
    </row>
    <row r="754" ht="18.75">
      <c r="I754" s="69"/>
    </row>
    <row r="755" ht="18.75">
      <c r="I755" s="69"/>
    </row>
    <row r="756" ht="18.75">
      <c r="I756" s="69"/>
    </row>
    <row r="757" ht="18.75">
      <c r="I757" s="69"/>
    </row>
    <row r="758" ht="18.75">
      <c r="I758" s="69"/>
    </row>
    <row r="759" ht="18.75">
      <c r="I759" s="69"/>
    </row>
    <row r="760" ht="18.75">
      <c r="I760" s="69"/>
    </row>
    <row r="761" ht="18.75">
      <c r="I761" s="69"/>
    </row>
    <row r="762" ht="18.75">
      <c r="I762" s="69"/>
    </row>
    <row r="763" ht="18.75">
      <c r="I763" s="69"/>
    </row>
    <row r="764" ht="18.75">
      <c r="I764" s="69"/>
    </row>
    <row r="765" ht="18.75">
      <c r="I765" s="69"/>
    </row>
    <row r="766" ht="18.75">
      <c r="I766" s="69"/>
    </row>
    <row r="767" ht="18.75">
      <c r="I767" s="69"/>
    </row>
    <row r="768" ht="18.75">
      <c r="I768" s="69"/>
    </row>
    <row r="769" ht="18.75">
      <c r="I769" s="69"/>
    </row>
    <row r="770" ht="18.75">
      <c r="I770" s="69"/>
    </row>
    <row r="771" ht="18.75">
      <c r="I771" s="69"/>
    </row>
    <row r="772" ht="18.75">
      <c r="I772" s="69"/>
    </row>
    <row r="773" ht="18.75">
      <c r="I773" s="69"/>
    </row>
    <row r="774" ht="18.75">
      <c r="I774" s="69"/>
    </row>
    <row r="775" ht="18.75">
      <c r="I775" s="69"/>
    </row>
    <row r="776" ht="18.75">
      <c r="I776" s="69"/>
    </row>
    <row r="777" ht="18.75">
      <c r="I777" s="69"/>
    </row>
    <row r="778" ht="18.75">
      <c r="I778" s="69"/>
    </row>
    <row r="779" ht="18.75">
      <c r="I779" s="69"/>
    </row>
    <row r="780" ht="18.75">
      <c r="I780" s="69"/>
    </row>
    <row r="781" ht="18.75">
      <c r="I781" s="69"/>
    </row>
    <row r="782" ht="18.75">
      <c r="I782" s="69"/>
    </row>
    <row r="783" ht="18.75">
      <c r="I783" s="69"/>
    </row>
    <row r="784" ht="18.75">
      <c r="I784" s="69"/>
    </row>
    <row r="785" ht="18.75">
      <c r="I785" s="69"/>
    </row>
    <row r="786" ht="18.75">
      <c r="I786" s="69"/>
    </row>
    <row r="787" ht="18.75">
      <c r="I787" s="69"/>
    </row>
    <row r="788" ht="18.75">
      <c r="I788" s="69"/>
    </row>
    <row r="789" ht="18.75">
      <c r="I789" s="69"/>
    </row>
    <row r="790" ht="18.75">
      <c r="I790" s="69"/>
    </row>
    <row r="791" ht="18.75">
      <c r="I791" s="69"/>
    </row>
    <row r="792" ht="18.75">
      <c r="I792" s="69"/>
    </row>
    <row r="793" ht="18.75">
      <c r="I793" s="69"/>
    </row>
    <row r="794" ht="18.75">
      <c r="I794" s="69"/>
    </row>
    <row r="795" ht="18.75">
      <c r="I795" s="69"/>
    </row>
    <row r="796" ht="18.75">
      <c r="I796" s="69"/>
    </row>
    <row r="797" ht="18.75">
      <c r="I797" s="69"/>
    </row>
    <row r="798" ht="18.75">
      <c r="I798" s="69"/>
    </row>
    <row r="799" ht="18.75">
      <c r="I799" s="69"/>
    </row>
    <row r="800" ht="18.75">
      <c r="I800" s="69"/>
    </row>
    <row r="801" ht="18.75">
      <c r="I801" s="69"/>
    </row>
    <row r="802" ht="18.75">
      <c r="I802" s="69"/>
    </row>
    <row r="803" ht="18.75">
      <c r="I803" s="69"/>
    </row>
    <row r="804" ht="18.75">
      <c r="I804" s="69"/>
    </row>
    <row r="805" ht="18.75">
      <c r="I805" s="69"/>
    </row>
    <row r="806" ht="18.75">
      <c r="I806" s="69"/>
    </row>
    <row r="807" ht="18.75">
      <c r="I807" s="69"/>
    </row>
    <row r="808" ht="18.75">
      <c r="I808" s="69"/>
    </row>
    <row r="809" ht="18.75">
      <c r="I809" s="69"/>
    </row>
    <row r="810" ht="18.75">
      <c r="I810" s="69"/>
    </row>
    <row r="811" ht="18.75">
      <c r="I811" s="69"/>
    </row>
    <row r="812" ht="18.75">
      <c r="I812" s="69"/>
    </row>
    <row r="813" ht="18.75">
      <c r="I813" s="69"/>
    </row>
    <row r="814" ht="18.75">
      <c r="I814" s="69"/>
    </row>
    <row r="815" ht="18.75">
      <c r="I815" s="69"/>
    </row>
    <row r="816" ht="18.75">
      <c r="I816" s="69"/>
    </row>
    <row r="817" ht="18.75">
      <c r="I817" s="69"/>
    </row>
    <row r="818" ht="18.75">
      <c r="I818" s="69"/>
    </row>
    <row r="819" ht="18.75">
      <c r="I819" s="69"/>
    </row>
    <row r="820" ht="18.75">
      <c r="I820" s="69"/>
    </row>
    <row r="821" ht="18.75">
      <c r="I821" s="69"/>
    </row>
    <row r="822" ht="18.75">
      <c r="I822" s="69"/>
    </row>
    <row r="823" ht="18.75">
      <c r="I823" s="69"/>
    </row>
    <row r="824" ht="18.75">
      <c r="I824" s="69"/>
    </row>
    <row r="825" ht="18.75">
      <c r="I825" s="69"/>
    </row>
    <row r="826" ht="18.75">
      <c r="I826" s="69"/>
    </row>
    <row r="827" ht="18.75">
      <c r="I827" s="69"/>
    </row>
    <row r="828" ht="18.75">
      <c r="I828" s="69"/>
    </row>
    <row r="829" ht="18.75">
      <c r="I829" s="69"/>
    </row>
    <row r="830" ht="18.75">
      <c r="I830" s="69"/>
    </row>
    <row r="831" ht="18.75">
      <c r="I831" s="69"/>
    </row>
    <row r="832" ht="18.75">
      <c r="I832" s="69"/>
    </row>
    <row r="833" ht="18.75">
      <c r="I833" s="69"/>
    </row>
    <row r="834" ht="18.75">
      <c r="I834" s="69"/>
    </row>
    <row r="835" ht="18.75">
      <c r="I835" s="69"/>
    </row>
    <row r="836" ht="18.75">
      <c r="I836" s="69"/>
    </row>
    <row r="837" ht="18.75">
      <c r="I837" s="69"/>
    </row>
    <row r="838" ht="18.75">
      <c r="I838" s="69"/>
    </row>
    <row r="839" ht="18.75">
      <c r="I839" s="69"/>
    </row>
    <row r="840" ht="18.75">
      <c r="I840" s="69"/>
    </row>
    <row r="841" ht="18.75">
      <c r="I841" s="69"/>
    </row>
    <row r="842" ht="18.75">
      <c r="I842" s="69"/>
    </row>
    <row r="843" ht="18.75">
      <c r="I843" s="69"/>
    </row>
    <row r="844" ht="18.75">
      <c r="I844" s="69"/>
    </row>
    <row r="845" ht="18.75">
      <c r="I845" s="69"/>
    </row>
    <row r="846" ht="18.75">
      <c r="I846" s="69"/>
    </row>
    <row r="847" ht="18.75">
      <c r="I847" s="69"/>
    </row>
    <row r="848" ht="18.75">
      <c r="I848" s="69"/>
    </row>
    <row r="849" ht="18.75">
      <c r="I849" s="69"/>
    </row>
    <row r="850" ht="18.75">
      <c r="I850" s="69"/>
    </row>
    <row r="851" ht="18.75">
      <c r="I851" s="69"/>
    </row>
    <row r="852" ht="18.75">
      <c r="I852" s="69"/>
    </row>
    <row r="853" ht="18.75">
      <c r="I853" s="69"/>
    </row>
    <row r="854" ht="18.75">
      <c r="I854" s="69"/>
    </row>
    <row r="855" ht="18.75">
      <c r="I855" s="69"/>
    </row>
    <row r="856" ht="18.75">
      <c r="I856" s="69"/>
    </row>
    <row r="857" ht="18.75">
      <c r="I857" s="69"/>
    </row>
    <row r="858" ht="18.75">
      <c r="I858" s="69"/>
    </row>
    <row r="859" ht="18.75">
      <c r="I859" s="69"/>
    </row>
    <row r="860" ht="18.75">
      <c r="I860" s="69"/>
    </row>
    <row r="861" ht="18.75">
      <c r="I861" s="69"/>
    </row>
    <row r="862" ht="18.75">
      <c r="I862" s="69"/>
    </row>
    <row r="863" ht="18.75">
      <c r="I863" s="69"/>
    </row>
    <row r="864" ht="18.75">
      <c r="I864" s="69"/>
    </row>
    <row r="865" ht="18.75">
      <c r="I865" s="69"/>
    </row>
    <row r="866" ht="18.75">
      <c r="I866" s="69"/>
    </row>
    <row r="867" ht="18.75">
      <c r="I867" s="69"/>
    </row>
    <row r="868" ht="18.75">
      <c r="I868" s="69"/>
    </row>
    <row r="869" ht="18.75">
      <c r="I869" s="69"/>
    </row>
    <row r="870" ht="18.75">
      <c r="I870" s="69"/>
    </row>
    <row r="871" ht="18.75">
      <c r="I871" s="69"/>
    </row>
    <row r="872" ht="18.75">
      <c r="I872" s="69"/>
    </row>
    <row r="873" ht="18.75">
      <c r="I873" s="69"/>
    </row>
    <row r="874" ht="18.75">
      <c r="I874" s="69"/>
    </row>
    <row r="875" ht="18.75">
      <c r="I875" s="69"/>
    </row>
    <row r="876" ht="18.75">
      <c r="I876" s="69"/>
    </row>
    <row r="877" ht="18.75">
      <c r="I877" s="69"/>
    </row>
    <row r="878" ht="18.75">
      <c r="I878" s="69"/>
    </row>
    <row r="879" ht="18.75">
      <c r="I879" s="69"/>
    </row>
    <row r="880" ht="18.75">
      <c r="I880" s="69"/>
    </row>
    <row r="881" ht="18.75">
      <c r="I881" s="69"/>
    </row>
    <row r="882" ht="18.75">
      <c r="I882" s="69"/>
    </row>
    <row r="883" ht="18.75">
      <c r="I883" s="69"/>
    </row>
    <row r="884" ht="18.75">
      <c r="I884" s="69"/>
    </row>
    <row r="885" ht="18.75">
      <c r="I885" s="69"/>
    </row>
    <row r="886" ht="18.75">
      <c r="I886" s="69"/>
    </row>
    <row r="887" ht="18.75">
      <c r="I887" s="69"/>
    </row>
    <row r="888" ht="18.75">
      <c r="I888" s="69"/>
    </row>
    <row r="889" ht="18.75">
      <c r="I889" s="69"/>
    </row>
    <row r="890" ht="18.75">
      <c r="I890" s="69"/>
    </row>
    <row r="891" ht="18.75">
      <c r="I891" s="69"/>
    </row>
    <row r="892" ht="18.75">
      <c r="I892" s="69"/>
    </row>
    <row r="893" ht="18.75">
      <c r="I893" s="69"/>
    </row>
    <row r="894" ht="18.75">
      <c r="I894" s="69"/>
    </row>
    <row r="895" ht="18.75">
      <c r="I895" s="69"/>
    </row>
    <row r="896" ht="18.75">
      <c r="I896" s="69"/>
    </row>
    <row r="897" ht="18.75">
      <c r="I897" s="69"/>
    </row>
    <row r="898" ht="18.75">
      <c r="I898" s="69"/>
    </row>
    <row r="899" ht="18.75">
      <c r="I899" s="69"/>
    </row>
    <row r="900" ht="18.75">
      <c r="I900" s="69"/>
    </row>
    <row r="901" ht="18.75">
      <c r="I901" s="69"/>
    </row>
    <row r="902" ht="18.75">
      <c r="I902" s="69"/>
    </row>
    <row r="903" ht="18.75">
      <c r="I903" s="69"/>
    </row>
    <row r="904" ht="18.75">
      <c r="I904" s="69"/>
    </row>
    <row r="905" ht="18.75">
      <c r="I905" s="69"/>
    </row>
    <row r="906" ht="18.75">
      <c r="I906" s="69"/>
    </row>
    <row r="907" ht="18.75">
      <c r="I907" s="69"/>
    </row>
    <row r="908" ht="18.75">
      <c r="I908" s="69"/>
    </row>
    <row r="909" ht="18.75">
      <c r="I909" s="69"/>
    </row>
    <row r="910" ht="18.75">
      <c r="I910" s="69"/>
    </row>
    <row r="911" ht="18.75">
      <c r="I911" s="69"/>
    </row>
    <row r="912" ht="18.75">
      <c r="I912" s="69"/>
    </row>
    <row r="913" ht="18.75">
      <c r="I913" s="69"/>
    </row>
    <row r="914" ht="18.75">
      <c r="I914" s="69"/>
    </row>
    <row r="915" ht="18.75">
      <c r="I915" s="69"/>
    </row>
    <row r="916" ht="18.75">
      <c r="I916" s="69"/>
    </row>
    <row r="917" ht="18.75">
      <c r="I917" s="69"/>
    </row>
    <row r="918" ht="18.75">
      <c r="I918" s="69"/>
    </row>
    <row r="919" ht="18.75">
      <c r="I919" s="69"/>
    </row>
    <row r="920" ht="18.75">
      <c r="I920" s="69"/>
    </row>
    <row r="921" ht="18.75">
      <c r="I921" s="69"/>
    </row>
    <row r="922" ht="18.75">
      <c r="I922" s="69"/>
    </row>
    <row r="923" ht="18.75">
      <c r="I923" s="69"/>
    </row>
    <row r="924" ht="18.75">
      <c r="I924" s="69"/>
    </row>
    <row r="925" ht="18.75">
      <c r="I925" s="69"/>
    </row>
    <row r="926" ht="18.75">
      <c r="I926" s="69"/>
    </row>
    <row r="927" ht="18.75">
      <c r="I927" s="69"/>
    </row>
    <row r="928" ht="18.75">
      <c r="I928" s="69"/>
    </row>
    <row r="929" ht="18.75">
      <c r="I929" s="69"/>
    </row>
    <row r="930" ht="18.75">
      <c r="I930" s="69"/>
    </row>
    <row r="931" ht="18.75">
      <c r="I931" s="69"/>
    </row>
    <row r="932" ht="18.75">
      <c r="I932" s="69"/>
    </row>
    <row r="933" ht="18.75">
      <c r="I933" s="69"/>
    </row>
    <row r="934" ht="18.75">
      <c r="I934" s="69"/>
    </row>
    <row r="935" ht="18.75">
      <c r="I935" s="69"/>
    </row>
    <row r="936" ht="18.75">
      <c r="I936" s="69"/>
    </row>
    <row r="937" ht="18.75">
      <c r="I937" s="69"/>
    </row>
    <row r="938" ht="18.75">
      <c r="I938" s="69"/>
    </row>
    <row r="939" ht="18.75">
      <c r="I939" s="69"/>
    </row>
    <row r="940" ht="18.75">
      <c r="I940" s="69"/>
    </row>
    <row r="941" ht="18.75">
      <c r="I941" s="69"/>
    </row>
    <row r="942" ht="18.75">
      <c r="I942" s="69"/>
    </row>
    <row r="943" ht="18.75">
      <c r="I943" s="69"/>
    </row>
    <row r="944" ht="18.75">
      <c r="I944" s="69"/>
    </row>
    <row r="945" ht="18.75">
      <c r="I945" s="69"/>
    </row>
    <row r="946" ht="18.75">
      <c r="I946" s="69"/>
    </row>
    <row r="947" ht="18.75">
      <c r="I947" s="69"/>
    </row>
    <row r="948" ht="18.75">
      <c r="I948" s="69"/>
    </row>
    <row r="949" ht="18.75">
      <c r="I949" s="69"/>
    </row>
    <row r="950" ht="18.75">
      <c r="I950" s="69"/>
    </row>
    <row r="951" ht="18.75">
      <c r="I951" s="69"/>
    </row>
    <row r="952" ht="18.75">
      <c r="I952" s="69"/>
    </row>
    <row r="953" ht="18.75">
      <c r="I953" s="69"/>
    </row>
    <row r="954" ht="18.75">
      <c r="I954" s="69"/>
    </row>
    <row r="955" ht="18.75">
      <c r="I955" s="69"/>
    </row>
    <row r="956" ht="18.75">
      <c r="I956" s="69"/>
    </row>
    <row r="957" ht="18.75">
      <c r="I957" s="69"/>
    </row>
    <row r="958" ht="18.75">
      <c r="I958" s="69"/>
    </row>
    <row r="959" ht="18.75">
      <c r="I959" s="69"/>
    </row>
    <row r="960" ht="18.75">
      <c r="I960" s="69"/>
    </row>
    <row r="961" ht="18.75">
      <c r="I961" s="69"/>
    </row>
    <row r="962" ht="18.75">
      <c r="I962" s="69"/>
    </row>
    <row r="963" ht="18.75">
      <c r="I963" s="69"/>
    </row>
    <row r="964" ht="18.75">
      <c r="I964" s="69"/>
    </row>
    <row r="965" ht="18.75">
      <c r="I965" s="69"/>
    </row>
    <row r="966" ht="18.75">
      <c r="I966" s="69"/>
    </row>
    <row r="967" ht="18.75">
      <c r="I967" s="69"/>
    </row>
    <row r="968" ht="18.75">
      <c r="I968" s="69"/>
    </row>
    <row r="969" ht="18.75">
      <c r="I969" s="69"/>
    </row>
    <row r="970" ht="18.75">
      <c r="I970" s="69"/>
    </row>
    <row r="971" ht="18.75">
      <c r="I971" s="69"/>
    </row>
    <row r="972" ht="18.75">
      <c r="I972" s="69"/>
    </row>
    <row r="973" ht="18.75">
      <c r="I973" s="69"/>
    </row>
    <row r="974" ht="18.75">
      <c r="I974" s="69"/>
    </row>
    <row r="975" ht="18.75">
      <c r="I975" s="69"/>
    </row>
    <row r="976" ht="18.75">
      <c r="I976" s="69"/>
    </row>
    <row r="977" ht="18.75">
      <c r="I977" s="69"/>
    </row>
    <row r="978" ht="18.75">
      <c r="I978" s="69"/>
    </row>
    <row r="979" ht="18.75">
      <c r="I979" s="69"/>
    </row>
    <row r="980" ht="18.75">
      <c r="I980" s="69"/>
    </row>
    <row r="981" ht="18.75">
      <c r="I981" s="69"/>
    </row>
    <row r="982" ht="18.75">
      <c r="I982" s="69"/>
    </row>
    <row r="983" ht="18.75">
      <c r="I983" s="69"/>
    </row>
    <row r="984" ht="18.75">
      <c r="I984" s="69"/>
    </row>
    <row r="985" ht="18.75">
      <c r="I985" s="69"/>
    </row>
    <row r="986" ht="18.75">
      <c r="I986" s="69"/>
    </row>
    <row r="987" ht="18.75">
      <c r="I987" s="69"/>
    </row>
    <row r="988" ht="18.75">
      <c r="I988" s="69"/>
    </row>
    <row r="989" ht="18.75">
      <c r="I989" s="69"/>
    </row>
    <row r="990" ht="18.75">
      <c r="I990" s="69"/>
    </row>
    <row r="991" ht="18.75">
      <c r="I991" s="69"/>
    </row>
    <row r="992" ht="18.75">
      <c r="I992" s="69"/>
    </row>
    <row r="993" ht="18.75">
      <c r="I993" s="69"/>
    </row>
    <row r="994" ht="18.75">
      <c r="I994" s="69"/>
    </row>
    <row r="995" ht="18.75">
      <c r="I995" s="69"/>
    </row>
    <row r="996" ht="18.75">
      <c r="I996" s="69"/>
    </row>
    <row r="997" ht="18.75">
      <c r="I997" s="69"/>
    </row>
    <row r="998" ht="18.75">
      <c r="I998" s="69"/>
    </row>
    <row r="999" ht="18.75">
      <c r="I999" s="69"/>
    </row>
    <row r="1000" ht="18.75">
      <c r="I1000" s="69"/>
    </row>
    <row r="1001" ht="18.75">
      <c r="I1001" s="69"/>
    </row>
    <row r="1002" ht="18.75">
      <c r="I1002" s="69"/>
    </row>
    <row r="1003" ht="18.75">
      <c r="I1003" s="69"/>
    </row>
    <row r="1004" ht="18.75">
      <c r="I1004" s="69"/>
    </row>
    <row r="1005" ht="18.75">
      <c r="I1005" s="69"/>
    </row>
    <row r="1006" ht="18.75">
      <c r="I1006" s="69"/>
    </row>
    <row r="1007" ht="18.75">
      <c r="I1007" s="69"/>
    </row>
    <row r="1008" ht="18.75">
      <c r="I1008" s="69"/>
    </row>
    <row r="1009" ht="18.75">
      <c r="I1009" s="69"/>
    </row>
    <row r="1010" ht="18.75">
      <c r="I1010" s="69"/>
    </row>
    <row r="1011" ht="18.75">
      <c r="I1011" s="69"/>
    </row>
    <row r="1012" ht="18.75">
      <c r="I1012" s="69"/>
    </row>
    <row r="1013" ht="18.75">
      <c r="I1013" s="69"/>
    </row>
    <row r="1014" ht="18.75">
      <c r="I1014" s="69"/>
    </row>
    <row r="1015" ht="18.75">
      <c r="I1015" s="69"/>
    </row>
    <row r="1016" ht="18.75">
      <c r="I1016" s="69"/>
    </row>
    <row r="1017" ht="18.75">
      <c r="I1017" s="69"/>
    </row>
    <row r="1018" ht="18.75">
      <c r="I1018" s="69"/>
    </row>
    <row r="1019" ht="18.75">
      <c r="I1019" s="69"/>
    </row>
    <row r="1020" ht="18.75">
      <c r="I1020" s="69"/>
    </row>
    <row r="1021" ht="18.75">
      <c r="I1021" s="69"/>
    </row>
    <row r="1022" ht="18.75">
      <c r="I1022" s="69"/>
    </row>
    <row r="1023" ht="18.75">
      <c r="I1023" s="69"/>
    </row>
    <row r="1024" ht="18.75">
      <c r="I1024" s="69"/>
    </row>
    <row r="1025" ht="18.75">
      <c r="I1025" s="69"/>
    </row>
    <row r="1026" ht="18.75">
      <c r="I1026" s="69"/>
    </row>
    <row r="1027" ht="18.75">
      <c r="I1027" s="69"/>
    </row>
    <row r="1028" ht="18.75">
      <c r="I1028" s="69"/>
    </row>
    <row r="1029" ht="18.75">
      <c r="I1029" s="69"/>
    </row>
    <row r="1030" ht="18.75">
      <c r="I1030" s="69"/>
    </row>
    <row r="1031" ht="18.75">
      <c r="I1031" s="69"/>
    </row>
    <row r="1032" ht="18.75">
      <c r="I1032" s="69"/>
    </row>
    <row r="1033" ht="18.75">
      <c r="I1033" s="69"/>
    </row>
    <row r="1034" ht="18.75">
      <c r="I1034" s="69"/>
    </row>
    <row r="1035" ht="18.75">
      <c r="I1035" s="69"/>
    </row>
    <row r="1036" ht="18.75">
      <c r="I1036" s="69"/>
    </row>
    <row r="1037" ht="18.75">
      <c r="I1037" s="69"/>
    </row>
    <row r="1038" ht="18.75">
      <c r="I1038" s="69"/>
    </row>
    <row r="1039" ht="18.75">
      <c r="I1039" s="69"/>
    </row>
    <row r="1040" ht="18.75">
      <c r="I1040" s="69"/>
    </row>
    <row r="1041" ht="18.75">
      <c r="I1041" s="69"/>
    </row>
    <row r="1042" ht="18.75">
      <c r="I1042" s="69"/>
    </row>
    <row r="1043" ht="18.75">
      <c r="I1043" s="69"/>
    </row>
    <row r="1044" ht="18.75">
      <c r="I1044" s="69"/>
    </row>
    <row r="1045" ht="18.75">
      <c r="I1045" s="69"/>
    </row>
    <row r="1046" ht="18.75">
      <c r="I1046" s="69"/>
    </row>
    <row r="1047" ht="18.75">
      <c r="I1047" s="69"/>
    </row>
    <row r="1048" ht="18.75">
      <c r="I1048" s="69"/>
    </row>
    <row r="1049" ht="18.75">
      <c r="I1049" s="69"/>
    </row>
    <row r="1050" ht="18.75">
      <c r="I1050" s="69"/>
    </row>
    <row r="1051" ht="18.75">
      <c r="I1051" s="69"/>
    </row>
    <row r="1052" ht="18.75">
      <c r="I1052" s="69"/>
    </row>
    <row r="1053" ht="18.75">
      <c r="I1053" s="69"/>
    </row>
    <row r="1054" ht="18.75">
      <c r="I1054" s="69"/>
    </row>
    <row r="1055" ht="18.75">
      <c r="I1055" s="69"/>
    </row>
    <row r="1056" ht="18.75">
      <c r="I1056" s="69"/>
    </row>
    <row r="1057" ht="18.75">
      <c r="I1057" s="69"/>
    </row>
    <row r="1058" ht="18.75">
      <c r="I1058" s="69"/>
    </row>
    <row r="1059" ht="18.75">
      <c r="I1059" s="69"/>
    </row>
    <row r="1060" ht="18.75">
      <c r="I1060" s="69"/>
    </row>
    <row r="1061" ht="18.75">
      <c r="I1061" s="69"/>
    </row>
    <row r="1062" ht="18.75">
      <c r="I1062" s="69"/>
    </row>
    <row r="1063" ht="18.75">
      <c r="I1063" s="69"/>
    </row>
    <row r="1064" ht="18.75">
      <c r="I1064" s="69"/>
    </row>
    <row r="1065" ht="18.75">
      <c r="I1065" s="69"/>
    </row>
    <row r="1066" ht="18.75">
      <c r="I1066" s="69"/>
    </row>
    <row r="1067" ht="18.75">
      <c r="I1067" s="69"/>
    </row>
    <row r="1068" ht="18.75">
      <c r="I1068" s="69"/>
    </row>
    <row r="1069" ht="18.75">
      <c r="I1069" s="69"/>
    </row>
    <row r="1070" ht="18.75">
      <c r="I1070" s="69"/>
    </row>
    <row r="1071" ht="18.75">
      <c r="I1071" s="69"/>
    </row>
    <row r="1072" ht="18.75">
      <c r="I1072" s="69"/>
    </row>
    <row r="1073" ht="18.75">
      <c r="I1073" s="69"/>
    </row>
    <row r="1074" ht="18.75">
      <c r="I1074" s="69"/>
    </row>
    <row r="1075" ht="18.75">
      <c r="I1075" s="69"/>
    </row>
    <row r="1076" ht="18.75">
      <c r="I1076" s="69"/>
    </row>
    <row r="1077" ht="18.75">
      <c r="I1077" s="69"/>
    </row>
    <row r="1078" ht="18.75">
      <c r="I1078" s="69"/>
    </row>
    <row r="1079" ht="18.75">
      <c r="I1079" s="69"/>
    </row>
    <row r="1080" ht="18.75">
      <c r="I1080" s="69"/>
    </row>
    <row r="1081" ht="18.75">
      <c r="I1081" s="69"/>
    </row>
    <row r="1082" ht="18.75">
      <c r="I1082" s="69"/>
    </row>
    <row r="1083" ht="18.75">
      <c r="I1083" s="69"/>
    </row>
    <row r="1084" ht="18.75">
      <c r="I1084" s="69"/>
    </row>
    <row r="1085" ht="18.75">
      <c r="I1085" s="69"/>
    </row>
    <row r="1086" ht="18.75">
      <c r="I1086" s="69"/>
    </row>
    <row r="1087" ht="18.75">
      <c r="I1087" s="69"/>
    </row>
    <row r="1088" ht="18.75">
      <c r="I1088" s="69"/>
    </row>
    <row r="1089" ht="18.75">
      <c r="I1089" s="69"/>
    </row>
    <row r="1090" ht="18.75">
      <c r="I1090" s="69"/>
    </row>
    <row r="1091" ht="18.75">
      <c r="I1091" s="69"/>
    </row>
    <row r="1092" ht="18.75">
      <c r="I1092" s="69"/>
    </row>
    <row r="1093" ht="18.75">
      <c r="I1093" s="69"/>
    </row>
    <row r="1094" ht="18.75">
      <c r="I1094" s="69"/>
    </row>
    <row r="1095" ht="18.75">
      <c r="I1095" s="69"/>
    </row>
    <row r="1096" ht="18.75">
      <c r="I1096" s="69"/>
    </row>
    <row r="1097" ht="18.75">
      <c r="I1097" s="69"/>
    </row>
    <row r="1098" ht="18.75">
      <c r="I1098" s="69"/>
    </row>
    <row r="1099" ht="18.75">
      <c r="I1099" s="69"/>
    </row>
    <row r="1100" ht="18.75">
      <c r="I1100" s="69"/>
    </row>
    <row r="1101" ht="18.75">
      <c r="I1101" s="69"/>
    </row>
    <row r="1102" ht="18.75">
      <c r="I1102" s="69"/>
    </row>
    <row r="1103" ht="18.75">
      <c r="I1103" s="69"/>
    </row>
    <row r="1104" ht="18.75">
      <c r="I1104" s="69"/>
    </row>
    <row r="1105" ht="18.75">
      <c r="I1105" s="69"/>
    </row>
    <row r="1106" ht="18.75">
      <c r="I1106" s="69"/>
    </row>
    <row r="1107" ht="18.75">
      <c r="I1107" s="69"/>
    </row>
    <row r="1108" ht="18.75">
      <c r="I1108" s="69"/>
    </row>
    <row r="1109" ht="18.75">
      <c r="I1109" s="69"/>
    </row>
    <row r="1110" ht="18.75">
      <c r="I1110" s="69"/>
    </row>
    <row r="1111" ht="18.75">
      <c r="I1111" s="69"/>
    </row>
    <row r="1112" ht="18.75">
      <c r="I1112" s="69"/>
    </row>
    <row r="1113" ht="18.75">
      <c r="I1113" s="69"/>
    </row>
    <row r="1114" ht="18.75">
      <c r="I1114" s="69"/>
    </row>
    <row r="1115" ht="18.75">
      <c r="I1115" s="69"/>
    </row>
    <row r="1116" ht="18.75">
      <c r="I1116" s="69"/>
    </row>
    <row r="1117" ht="18.75">
      <c r="I1117" s="69"/>
    </row>
    <row r="1118" ht="18.75">
      <c r="I1118" s="69"/>
    </row>
    <row r="1119" ht="18.75">
      <c r="I1119" s="69"/>
    </row>
    <row r="1120" ht="18.75">
      <c r="I1120" s="69"/>
    </row>
    <row r="1121" ht="18.75">
      <c r="I1121" s="69"/>
    </row>
    <row r="1122" ht="18.75">
      <c r="I1122" s="69"/>
    </row>
    <row r="1123" ht="18.75">
      <c r="I1123" s="69"/>
    </row>
    <row r="1124" ht="18.75">
      <c r="I1124" s="69"/>
    </row>
    <row r="1125" ht="18.75">
      <c r="I1125" s="69"/>
    </row>
    <row r="1126" ht="18.75">
      <c r="I1126" s="69"/>
    </row>
    <row r="1127" ht="18.75">
      <c r="I1127" s="69"/>
    </row>
    <row r="1128" ht="18.75">
      <c r="I1128" s="69"/>
    </row>
    <row r="1129" ht="18.75">
      <c r="I1129" s="69"/>
    </row>
    <row r="1130" ht="18.75">
      <c r="I1130" s="69"/>
    </row>
    <row r="1131" ht="18.75">
      <c r="I1131" s="69"/>
    </row>
    <row r="1132" ht="18.75">
      <c r="I1132" s="69"/>
    </row>
    <row r="1133" ht="18.75">
      <c r="I1133" s="69"/>
    </row>
    <row r="1134" ht="18.75">
      <c r="I1134" s="69"/>
    </row>
    <row r="1135" ht="18.75">
      <c r="I1135" s="69"/>
    </row>
    <row r="1136" ht="18.75">
      <c r="I1136" s="69"/>
    </row>
    <row r="1137" ht="18.75">
      <c r="I1137" s="69"/>
    </row>
    <row r="1138" ht="18.75">
      <c r="I1138" s="69"/>
    </row>
    <row r="1139" ht="18.75">
      <c r="I1139" s="69"/>
    </row>
    <row r="1140" ht="18.75">
      <c r="I1140" s="69"/>
    </row>
    <row r="1141" ht="18.75">
      <c r="I1141" s="69"/>
    </row>
    <row r="1142" ht="18.75">
      <c r="I1142" s="69"/>
    </row>
    <row r="1143" ht="18.75">
      <c r="I1143" s="69"/>
    </row>
    <row r="1144" ht="18.75">
      <c r="I1144" s="69"/>
    </row>
    <row r="1145" ht="18.75">
      <c r="I1145" s="69"/>
    </row>
    <row r="1146" ht="18.75">
      <c r="I1146" s="69"/>
    </row>
    <row r="1147" ht="18.75">
      <c r="I1147" s="69"/>
    </row>
    <row r="1148" ht="18.75">
      <c r="I1148" s="69"/>
    </row>
    <row r="1149" ht="18.75">
      <c r="I1149" s="69"/>
    </row>
    <row r="1150" ht="18.75">
      <c r="I1150" s="69"/>
    </row>
    <row r="1151" ht="18.75">
      <c r="I1151" s="69"/>
    </row>
    <row r="1152" ht="18.75">
      <c r="I1152" s="69"/>
    </row>
    <row r="1153" ht="18.75">
      <c r="I1153" s="69"/>
    </row>
    <row r="1154" ht="18.75">
      <c r="I1154" s="69"/>
    </row>
    <row r="1155" ht="18.75">
      <c r="I1155" s="69"/>
    </row>
    <row r="1156" ht="18.75">
      <c r="I1156" s="69"/>
    </row>
    <row r="1157" ht="18.75">
      <c r="I1157" s="69"/>
    </row>
    <row r="1158" ht="18.75">
      <c r="I1158" s="69"/>
    </row>
    <row r="1159" ht="18.75">
      <c r="I1159" s="69"/>
    </row>
    <row r="1160" ht="18.75">
      <c r="I1160" s="69"/>
    </row>
    <row r="1161" ht="18.75">
      <c r="I1161" s="69"/>
    </row>
    <row r="1162" ht="18.75">
      <c r="I1162" s="69"/>
    </row>
    <row r="1163" ht="18.75">
      <c r="I1163" s="69"/>
    </row>
    <row r="1164" ht="18.75">
      <c r="I1164" s="69"/>
    </row>
    <row r="1165" ht="18.75">
      <c r="I1165" s="69"/>
    </row>
    <row r="1166" ht="18.75">
      <c r="I1166" s="69"/>
    </row>
    <row r="1167" ht="18.75">
      <c r="I1167" s="69"/>
    </row>
    <row r="1168" ht="18.75">
      <c r="I1168" s="69"/>
    </row>
    <row r="1169" ht="18.75">
      <c r="I1169" s="69"/>
    </row>
    <row r="1170" ht="18.75">
      <c r="I1170" s="69"/>
    </row>
    <row r="1171" ht="18.75">
      <c r="I1171" s="69"/>
    </row>
    <row r="1172" ht="18.75">
      <c r="I1172" s="69"/>
    </row>
    <row r="1173" ht="18.75">
      <c r="I1173" s="69"/>
    </row>
    <row r="1174" ht="18.75">
      <c r="I1174" s="69"/>
    </row>
    <row r="1175" ht="18.75">
      <c r="I1175" s="69"/>
    </row>
    <row r="1176" ht="18.75">
      <c r="I1176" s="69"/>
    </row>
    <row r="1177" ht="18.75">
      <c r="I1177" s="69"/>
    </row>
    <row r="1178" ht="18.75">
      <c r="I1178" s="69"/>
    </row>
    <row r="1179" ht="18.75">
      <c r="I1179" s="69"/>
    </row>
    <row r="1180" ht="18.75">
      <c r="I1180" s="69"/>
    </row>
    <row r="1181" ht="18.75">
      <c r="I1181" s="69"/>
    </row>
    <row r="1182" ht="18.75">
      <c r="I1182" s="69"/>
    </row>
    <row r="1183" ht="18.75">
      <c r="I1183" s="69"/>
    </row>
    <row r="1184" ht="18.75">
      <c r="I1184" s="69"/>
    </row>
    <row r="1185" ht="18.75">
      <c r="I1185" s="69"/>
    </row>
    <row r="1186" ht="18.75">
      <c r="I1186" s="69"/>
    </row>
    <row r="1187" ht="18.75">
      <c r="I1187" s="69"/>
    </row>
    <row r="1188" ht="18.75">
      <c r="I1188" s="69"/>
    </row>
    <row r="1189" ht="18.75">
      <c r="I1189" s="69"/>
    </row>
    <row r="1190" ht="18.75">
      <c r="I1190" s="69"/>
    </row>
    <row r="1191" ht="18.75">
      <c r="I1191" s="69"/>
    </row>
    <row r="1192" ht="18.75">
      <c r="I1192" s="69"/>
    </row>
    <row r="1193" ht="18.75">
      <c r="I1193" s="69"/>
    </row>
    <row r="1194" ht="18.75">
      <c r="I1194" s="69"/>
    </row>
    <row r="1195" ht="18.75">
      <c r="I1195" s="69"/>
    </row>
    <row r="1196" ht="18.75">
      <c r="I1196" s="69"/>
    </row>
    <row r="1197" ht="18.75">
      <c r="I1197" s="69"/>
    </row>
    <row r="1198" ht="18.75">
      <c r="I1198" s="69"/>
    </row>
    <row r="1199" ht="18.75">
      <c r="I1199" s="69"/>
    </row>
    <row r="1200" ht="18.75">
      <c r="I1200" s="69"/>
    </row>
    <row r="1201" ht="18.75">
      <c r="I1201" s="69"/>
    </row>
    <row r="1202" ht="18.75">
      <c r="I1202" s="69"/>
    </row>
    <row r="1203" ht="18.75">
      <c r="I1203" s="69"/>
    </row>
    <row r="1204" ht="18.75">
      <c r="I1204" s="69"/>
    </row>
    <row r="1205" ht="18.75">
      <c r="I1205" s="69"/>
    </row>
    <row r="1206" ht="18.75">
      <c r="I1206" s="69"/>
    </row>
    <row r="1207" ht="18.75">
      <c r="I1207" s="69"/>
    </row>
    <row r="1208" ht="18.75">
      <c r="I1208" s="69"/>
    </row>
    <row r="1209" ht="18.75">
      <c r="I1209" s="69"/>
    </row>
    <row r="1210" ht="18.75">
      <c r="I1210" s="69"/>
    </row>
    <row r="1211" ht="18.75">
      <c r="I1211" s="69"/>
    </row>
    <row r="1212" ht="18.75">
      <c r="I1212" s="69"/>
    </row>
    <row r="1213" ht="18.75">
      <c r="I1213" s="69"/>
    </row>
    <row r="1214" ht="18.75">
      <c r="I1214" s="69"/>
    </row>
    <row r="1215" ht="18.75">
      <c r="I1215" s="69"/>
    </row>
    <row r="1216" ht="18.75">
      <c r="I1216" s="69"/>
    </row>
    <row r="1217" ht="18.75">
      <c r="I1217" s="69"/>
    </row>
    <row r="1218" ht="18.75">
      <c r="I1218" s="69"/>
    </row>
    <row r="1219" ht="18.75">
      <c r="I1219" s="69"/>
    </row>
    <row r="1220" ht="18.75">
      <c r="I1220" s="69"/>
    </row>
    <row r="1221" ht="18.75">
      <c r="I1221" s="69"/>
    </row>
    <row r="1222" ht="18.75">
      <c r="I1222" s="69"/>
    </row>
    <row r="1223" ht="18.75">
      <c r="I1223" s="69"/>
    </row>
    <row r="1224" ht="18.75">
      <c r="I1224" s="69"/>
    </row>
    <row r="1225" ht="18.75">
      <c r="I1225" s="69"/>
    </row>
    <row r="1226" ht="18.75">
      <c r="I1226" s="69"/>
    </row>
    <row r="1227" ht="18.75">
      <c r="I1227" s="69"/>
    </row>
    <row r="1228" ht="18.75">
      <c r="I1228" s="69"/>
    </row>
    <row r="1229" ht="18.75">
      <c r="I1229" s="69"/>
    </row>
    <row r="1230" ht="18.75">
      <c r="I1230" s="69"/>
    </row>
    <row r="1231" ht="18.75">
      <c r="I1231" s="69"/>
    </row>
    <row r="1232" ht="18.75">
      <c r="I1232" s="69"/>
    </row>
    <row r="1233" ht="18.75">
      <c r="I1233" s="69"/>
    </row>
    <row r="1234" ht="18.75">
      <c r="I1234" s="69"/>
    </row>
    <row r="1235" ht="18.75">
      <c r="I1235" s="69"/>
    </row>
    <row r="1236" ht="18.75">
      <c r="I1236" s="69"/>
    </row>
    <row r="1237" ht="18.75">
      <c r="I1237" s="69"/>
    </row>
    <row r="1238" ht="18.75">
      <c r="I1238" s="69"/>
    </row>
    <row r="1239" ht="18.75">
      <c r="I1239" s="69"/>
    </row>
    <row r="1240" ht="18.75">
      <c r="I1240" s="69"/>
    </row>
    <row r="1241" ht="18.75">
      <c r="I1241" s="69"/>
    </row>
    <row r="1242" ht="18.75">
      <c r="I1242" s="69"/>
    </row>
    <row r="1243" ht="18.75">
      <c r="I1243" s="69"/>
    </row>
    <row r="1244" ht="18.75">
      <c r="I1244" s="69"/>
    </row>
    <row r="1245" ht="18.75">
      <c r="I1245" s="69"/>
    </row>
    <row r="1246" ht="18.75">
      <c r="I1246" s="69"/>
    </row>
    <row r="1247" ht="18.75">
      <c r="I1247" s="69"/>
    </row>
    <row r="1248" ht="18.75">
      <c r="I1248" s="69"/>
    </row>
    <row r="1249" ht="18.75">
      <c r="I1249" s="69"/>
    </row>
    <row r="1250" ht="18.75">
      <c r="I1250" s="69"/>
    </row>
    <row r="1251" ht="18.75">
      <c r="I1251" s="69"/>
    </row>
    <row r="1252" ht="18.75">
      <c r="I1252" s="69"/>
    </row>
    <row r="1253" ht="18.75">
      <c r="I1253" s="69"/>
    </row>
    <row r="1254" ht="18.75">
      <c r="I1254" s="69"/>
    </row>
    <row r="1255" ht="18.75">
      <c r="I1255" s="69"/>
    </row>
    <row r="1256" ht="18.75">
      <c r="I1256" s="69"/>
    </row>
    <row r="1257" ht="18.75">
      <c r="I1257" s="69"/>
    </row>
    <row r="1258" ht="18.75">
      <c r="I1258" s="69"/>
    </row>
    <row r="1259" ht="18.75">
      <c r="I1259" s="69"/>
    </row>
    <row r="1260" ht="18.75">
      <c r="I1260" s="69"/>
    </row>
    <row r="1261" ht="18.75">
      <c r="I1261" s="69"/>
    </row>
    <row r="1262" ht="18.75">
      <c r="I1262" s="69"/>
    </row>
    <row r="1263" ht="18.75">
      <c r="I1263" s="69"/>
    </row>
    <row r="1264" ht="18.75">
      <c r="I1264" s="69"/>
    </row>
    <row r="1265" ht="18.75">
      <c r="I1265" s="69"/>
    </row>
    <row r="1266" ht="18.75">
      <c r="I1266" s="69"/>
    </row>
    <row r="1267" ht="18.75">
      <c r="I1267" s="69"/>
    </row>
    <row r="1268" ht="18.75">
      <c r="I1268" s="69"/>
    </row>
    <row r="1269" ht="18.75">
      <c r="I1269" s="69"/>
    </row>
    <row r="1270" ht="18.75">
      <c r="I1270" s="69"/>
    </row>
    <row r="1271" ht="18.75">
      <c r="I1271" s="69"/>
    </row>
    <row r="1272" ht="18.75">
      <c r="I1272" s="69"/>
    </row>
    <row r="1273" ht="18.75">
      <c r="I1273" s="69"/>
    </row>
    <row r="1274" ht="18.75">
      <c r="I1274" s="69"/>
    </row>
    <row r="1275" ht="18.75">
      <c r="I1275" s="69"/>
    </row>
    <row r="1276" ht="18.75">
      <c r="I1276" s="69"/>
    </row>
    <row r="1277" ht="18.75">
      <c r="I1277" s="69"/>
    </row>
    <row r="1278" ht="18.75">
      <c r="I1278" s="69"/>
    </row>
    <row r="1279" ht="18.75">
      <c r="I1279" s="69"/>
    </row>
    <row r="1280" ht="18.75">
      <c r="I1280" s="69"/>
    </row>
    <row r="1281" ht="18.75">
      <c r="I1281" s="69"/>
    </row>
    <row r="1282" ht="18.75">
      <c r="I1282" s="69"/>
    </row>
    <row r="1283" ht="18.75">
      <c r="I1283" s="69"/>
    </row>
    <row r="1284" ht="18.75">
      <c r="I1284" s="69"/>
    </row>
    <row r="1285" ht="18.75">
      <c r="I1285" s="69"/>
    </row>
    <row r="1286" ht="18.75">
      <c r="I1286" s="69"/>
    </row>
    <row r="1287" ht="18.75">
      <c r="I1287" s="69"/>
    </row>
    <row r="1288" ht="18.75">
      <c r="I1288" s="69"/>
    </row>
    <row r="1289" ht="18.75">
      <c r="I1289" s="69"/>
    </row>
    <row r="1290" ht="18.75">
      <c r="I1290" s="69"/>
    </row>
    <row r="1291" ht="18.75">
      <c r="I1291" s="69"/>
    </row>
    <row r="1292" ht="18.75">
      <c r="I1292" s="69"/>
    </row>
    <row r="1293" ht="18.75">
      <c r="I1293" s="69"/>
    </row>
    <row r="1294" ht="18.75">
      <c r="I1294" s="69"/>
    </row>
    <row r="1295" ht="18.75">
      <c r="I1295" s="69"/>
    </row>
    <row r="1296" ht="18.75">
      <c r="I1296" s="69"/>
    </row>
    <row r="1297" ht="18.75">
      <c r="I1297" s="69"/>
    </row>
    <row r="1298" ht="18.75">
      <c r="I1298" s="69"/>
    </row>
    <row r="1299" ht="18.75">
      <c r="I1299" s="69"/>
    </row>
    <row r="1300" ht="18.75">
      <c r="I1300" s="69"/>
    </row>
    <row r="1301" ht="18.75">
      <c r="I1301" s="69"/>
    </row>
    <row r="1302" ht="18.75">
      <c r="I1302" s="69"/>
    </row>
    <row r="1303" ht="18.75">
      <c r="I1303" s="69"/>
    </row>
    <row r="1304" ht="18.75">
      <c r="I1304" s="69"/>
    </row>
    <row r="1305" ht="18.75">
      <c r="I1305" s="69"/>
    </row>
    <row r="1306" ht="18.75">
      <c r="I1306" s="69"/>
    </row>
    <row r="1307" ht="18.75">
      <c r="I1307" s="69"/>
    </row>
    <row r="1308" ht="18.75">
      <c r="I1308" s="69"/>
    </row>
    <row r="1309" ht="18.75">
      <c r="I1309" s="69"/>
    </row>
    <row r="1310" ht="18.75">
      <c r="I1310" s="69"/>
    </row>
    <row r="1311" ht="18.75">
      <c r="I1311" s="69"/>
    </row>
    <row r="1312" ht="18.75">
      <c r="I1312" s="69"/>
    </row>
    <row r="1313" ht="18.75">
      <c r="I1313" s="69"/>
    </row>
    <row r="1314" ht="18.75">
      <c r="I1314" s="69"/>
    </row>
    <row r="1315" ht="18.75">
      <c r="I1315" s="69"/>
    </row>
    <row r="1316" ht="18.75">
      <c r="I1316" s="69"/>
    </row>
    <row r="1317" ht="18.75">
      <c r="I1317" s="69"/>
    </row>
    <row r="1318" ht="18.75">
      <c r="I1318" s="69"/>
    </row>
    <row r="1319" ht="18.75">
      <c r="I1319" s="69"/>
    </row>
    <row r="1320" ht="18.75">
      <c r="I1320" s="69"/>
    </row>
    <row r="1321" ht="18.75">
      <c r="I1321" s="69"/>
    </row>
    <row r="1322" ht="18.75">
      <c r="I1322" s="69"/>
    </row>
    <row r="1323" ht="18.75">
      <c r="I1323" s="69"/>
    </row>
    <row r="1324" ht="18.75">
      <c r="I1324" s="69"/>
    </row>
    <row r="1325" ht="18.75">
      <c r="I1325" s="69"/>
    </row>
    <row r="1326" ht="18.75">
      <c r="I1326" s="69"/>
    </row>
    <row r="1327" ht="18.75">
      <c r="I1327" s="69"/>
    </row>
    <row r="1328" ht="18.75">
      <c r="I1328" s="69"/>
    </row>
    <row r="1329" ht="18.75">
      <c r="I1329" s="69"/>
    </row>
    <row r="1330" ht="18.75">
      <c r="I1330" s="69"/>
    </row>
    <row r="1331" ht="18.75">
      <c r="I1331" s="69"/>
    </row>
    <row r="1332" ht="18.75">
      <c r="I1332" s="69"/>
    </row>
    <row r="1333" ht="18.75">
      <c r="I1333" s="69"/>
    </row>
    <row r="1334" ht="18.75">
      <c r="I1334" s="69"/>
    </row>
    <row r="1335" ht="18.75">
      <c r="I1335" s="69"/>
    </row>
    <row r="1336" ht="18.75">
      <c r="I1336" s="69"/>
    </row>
    <row r="1337" ht="18.75">
      <c r="I1337" s="69"/>
    </row>
    <row r="1338" ht="18.75">
      <c r="I1338" s="69"/>
    </row>
    <row r="1339" ht="18.75">
      <c r="I1339" s="69"/>
    </row>
    <row r="1340" ht="18.75">
      <c r="I1340" s="69"/>
    </row>
    <row r="1341" ht="18.75">
      <c r="I1341" s="69"/>
    </row>
    <row r="1342" ht="18.75">
      <c r="I1342" s="69"/>
    </row>
    <row r="1343" ht="18.75">
      <c r="I1343" s="69"/>
    </row>
    <row r="1344" ht="18.75">
      <c r="I1344" s="69"/>
    </row>
    <row r="1345" ht="18.75">
      <c r="I1345" s="69"/>
    </row>
    <row r="1346" ht="18.75">
      <c r="I1346" s="69"/>
    </row>
    <row r="1347" ht="18.75">
      <c r="I1347" s="69"/>
    </row>
    <row r="1348" ht="18.75">
      <c r="I1348" s="69"/>
    </row>
    <row r="1349" ht="18.75">
      <c r="I1349" s="69"/>
    </row>
    <row r="1350" ht="18.75">
      <c r="I1350" s="69"/>
    </row>
    <row r="1351" ht="18.75">
      <c r="I1351" s="69"/>
    </row>
    <row r="1352" ht="18.75">
      <c r="I1352" s="69"/>
    </row>
    <row r="1353" ht="18.75">
      <c r="I1353" s="69"/>
    </row>
    <row r="1354" ht="18.75">
      <c r="I1354" s="69"/>
    </row>
    <row r="1355" ht="18.75">
      <c r="I1355" s="69"/>
    </row>
    <row r="1356" ht="18.75">
      <c r="I1356" s="69"/>
    </row>
    <row r="1357" ht="18.75">
      <c r="I1357" s="69"/>
    </row>
    <row r="1358" ht="18.75">
      <c r="I1358" s="69"/>
    </row>
    <row r="1359" ht="18.75">
      <c r="I1359" s="69"/>
    </row>
    <row r="1360" ht="18.75">
      <c r="I1360" s="69"/>
    </row>
    <row r="1361" ht="18.75">
      <c r="I1361" s="69"/>
    </row>
    <row r="1362" ht="18.75">
      <c r="I1362" s="69"/>
    </row>
    <row r="1363" ht="18.75">
      <c r="I1363" s="69"/>
    </row>
    <row r="1364" ht="18.75">
      <c r="I1364" s="69"/>
    </row>
    <row r="1365" ht="18.75">
      <c r="I1365" s="69"/>
    </row>
    <row r="1366" ht="18.75">
      <c r="I1366" s="69"/>
    </row>
    <row r="1367" ht="18.75">
      <c r="I1367" s="69"/>
    </row>
    <row r="1368" ht="18.75">
      <c r="I1368" s="69"/>
    </row>
    <row r="1369" ht="18.75">
      <c r="I1369" s="69"/>
    </row>
    <row r="1370" ht="18.75">
      <c r="I1370" s="69"/>
    </row>
    <row r="1371" ht="18.75">
      <c r="I1371" s="69"/>
    </row>
    <row r="1372" ht="18.75">
      <c r="I1372" s="69"/>
    </row>
    <row r="1373" ht="18.75">
      <c r="I1373" s="69"/>
    </row>
    <row r="1374" ht="18.75">
      <c r="I1374" s="69"/>
    </row>
    <row r="1375" ht="18.75">
      <c r="I1375" s="69"/>
    </row>
    <row r="1376" ht="18.75">
      <c r="I1376" s="69"/>
    </row>
    <row r="1377" ht="18.75">
      <c r="I1377" s="69"/>
    </row>
    <row r="1378" ht="18.75">
      <c r="I1378" s="69"/>
    </row>
    <row r="1379" ht="18.75">
      <c r="I1379" s="69"/>
    </row>
    <row r="1380" ht="18.75">
      <c r="I1380" s="69"/>
    </row>
    <row r="1381" ht="18.75">
      <c r="I1381" s="69"/>
    </row>
    <row r="1382" ht="18.75">
      <c r="I1382" s="69"/>
    </row>
    <row r="1383" ht="18.75">
      <c r="I1383" s="69"/>
    </row>
    <row r="1384" ht="18.75">
      <c r="I1384" s="69"/>
    </row>
    <row r="1385" ht="18.75">
      <c r="I1385" s="69"/>
    </row>
    <row r="1386" ht="18.75">
      <c r="I1386" s="69"/>
    </row>
    <row r="1387" ht="18.75">
      <c r="I1387" s="69"/>
    </row>
    <row r="1388" ht="18.75">
      <c r="I1388" s="69"/>
    </row>
    <row r="1389" ht="18.75">
      <c r="I1389" s="69"/>
    </row>
    <row r="1390" ht="18.75">
      <c r="I1390" s="69"/>
    </row>
    <row r="1391" ht="18.75">
      <c r="I1391" s="69"/>
    </row>
    <row r="1392" ht="18.75">
      <c r="I1392" s="69"/>
    </row>
    <row r="1393" ht="18.75">
      <c r="I1393" s="69"/>
    </row>
    <row r="1394" ht="18.75">
      <c r="I1394" s="69"/>
    </row>
    <row r="1395" ht="18.75">
      <c r="I1395" s="69"/>
    </row>
    <row r="1396" ht="18.75">
      <c r="I1396" s="69"/>
    </row>
    <row r="1397" ht="18.75">
      <c r="I1397" s="69"/>
    </row>
    <row r="1398" ht="18.75">
      <c r="I1398" s="69"/>
    </row>
    <row r="1399" ht="18.75">
      <c r="I1399" s="69"/>
    </row>
    <row r="1400" ht="18.75">
      <c r="I1400" s="69"/>
    </row>
    <row r="1401" ht="18.75">
      <c r="I1401" s="69"/>
    </row>
    <row r="1402" ht="18.75">
      <c r="I1402" s="69"/>
    </row>
    <row r="1403" ht="18.75">
      <c r="I1403" s="69"/>
    </row>
    <row r="1404" ht="18.75">
      <c r="I1404" s="69"/>
    </row>
    <row r="1405" ht="18.75">
      <c r="I1405" s="69"/>
    </row>
    <row r="1406" ht="18.75">
      <c r="I1406" s="69"/>
    </row>
    <row r="1407" ht="18.75">
      <c r="I1407" s="69"/>
    </row>
    <row r="1408" ht="18.75">
      <c r="I1408" s="69"/>
    </row>
    <row r="1409" ht="18.75">
      <c r="I1409" s="69"/>
    </row>
    <row r="1410" ht="18.75">
      <c r="I1410" s="69"/>
    </row>
    <row r="1411" ht="18.75">
      <c r="I1411" s="69"/>
    </row>
    <row r="1412" ht="18.75">
      <c r="I1412" s="69"/>
    </row>
    <row r="1413" ht="18.75">
      <c r="I1413" s="69"/>
    </row>
    <row r="1414" ht="18.75">
      <c r="I1414" s="69"/>
    </row>
    <row r="1415" ht="18.75">
      <c r="I1415" s="69"/>
    </row>
    <row r="1416" ht="18.75">
      <c r="I1416" s="69"/>
    </row>
    <row r="1417" ht="18.75">
      <c r="I1417" s="69"/>
    </row>
    <row r="1418" ht="18.75">
      <c r="I1418" s="69"/>
    </row>
    <row r="1419" ht="18.75">
      <c r="I1419" s="69"/>
    </row>
    <row r="1420" ht="18.75">
      <c r="I1420" s="69"/>
    </row>
    <row r="1421" ht="18.75">
      <c r="I1421" s="69"/>
    </row>
    <row r="1422" ht="18.75">
      <c r="I1422" s="69"/>
    </row>
    <row r="1423" ht="18.75">
      <c r="I1423" s="69"/>
    </row>
    <row r="1424" ht="18.75">
      <c r="I1424" s="69"/>
    </row>
    <row r="1425" ht="18.75">
      <c r="I1425" s="69"/>
    </row>
    <row r="1426" ht="18.75">
      <c r="I1426" s="69"/>
    </row>
    <row r="1427" ht="18.75">
      <c r="I1427" s="69"/>
    </row>
    <row r="1428" ht="18.75">
      <c r="I1428" s="69"/>
    </row>
    <row r="1429" ht="18.75">
      <c r="I1429" s="69"/>
    </row>
    <row r="1430" ht="18.75">
      <c r="I1430" s="69"/>
    </row>
    <row r="1431" ht="18.75">
      <c r="I1431" s="69"/>
    </row>
    <row r="1432" ht="18.75">
      <c r="I1432" s="69"/>
    </row>
    <row r="1433" ht="18.75">
      <c r="I1433" s="69"/>
    </row>
    <row r="1434" ht="18.75">
      <c r="I1434" s="69"/>
    </row>
    <row r="1435" ht="18.75">
      <c r="I1435" s="69"/>
    </row>
    <row r="1436" ht="18.75">
      <c r="I1436" s="69"/>
    </row>
    <row r="1437" ht="18.75">
      <c r="I1437" s="69"/>
    </row>
    <row r="1438" ht="18.75">
      <c r="I1438" s="69"/>
    </row>
    <row r="1439" ht="18.75">
      <c r="I1439" s="69"/>
    </row>
    <row r="1440" ht="18.75">
      <c r="I1440" s="69"/>
    </row>
    <row r="1441" ht="18.75">
      <c r="I1441" s="69"/>
    </row>
    <row r="1442" ht="18.75">
      <c r="I1442" s="69"/>
    </row>
    <row r="1443" ht="18.75">
      <c r="I1443" s="69"/>
    </row>
    <row r="1444" ht="18.75">
      <c r="I1444" s="69"/>
    </row>
    <row r="1445" ht="18.75">
      <c r="I1445" s="69"/>
    </row>
    <row r="1446" ht="18.75">
      <c r="I1446" s="69"/>
    </row>
    <row r="1447" ht="18.75">
      <c r="I1447" s="69"/>
    </row>
    <row r="1448" ht="18.75">
      <c r="I1448" s="69"/>
    </row>
    <row r="1449" ht="18.75">
      <c r="I1449" s="69"/>
    </row>
    <row r="1450" ht="18.75">
      <c r="I1450" s="69"/>
    </row>
    <row r="1451" ht="18.75">
      <c r="I1451" s="69"/>
    </row>
    <row r="1452" ht="18.75">
      <c r="I1452" s="69"/>
    </row>
    <row r="1453" ht="18.75">
      <c r="I1453" s="69"/>
    </row>
    <row r="1454" ht="18.75">
      <c r="I1454" s="69"/>
    </row>
    <row r="1455" ht="18.75">
      <c r="I1455" s="69"/>
    </row>
    <row r="1456" ht="18.75">
      <c r="I1456" s="69"/>
    </row>
    <row r="1457" ht="18.75">
      <c r="I1457" s="69"/>
    </row>
    <row r="1458" ht="18.75">
      <c r="I1458" s="69"/>
    </row>
    <row r="1459" ht="18.75">
      <c r="I1459" s="69"/>
    </row>
    <row r="1460" ht="18.75">
      <c r="I1460" s="69"/>
    </row>
    <row r="1461" ht="18.75">
      <c r="I1461" s="69"/>
    </row>
    <row r="1462" ht="18.75">
      <c r="I1462" s="69"/>
    </row>
    <row r="1463" ht="18.75">
      <c r="I1463" s="69"/>
    </row>
    <row r="1464" ht="18.75">
      <c r="I1464" s="69"/>
    </row>
    <row r="1465" ht="18.75">
      <c r="I1465" s="69"/>
    </row>
    <row r="1466" ht="18.75">
      <c r="I1466" s="69"/>
    </row>
    <row r="1467" ht="18.75">
      <c r="I1467" s="69"/>
    </row>
    <row r="1468" ht="18.75">
      <c r="I1468" s="69"/>
    </row>
    <row r="1469" ht="18.75">
      <c r="I1469" s="69"/>
    </row>
    <row r="1470" ht="18.75">
      <c r="I1470" s="69"/>
    </row>
    <row r="1471" ht="18.75">
      <c r="I1471" s="69"/>
    </row>
    <row r="1472" ht="18.75">
      <c r="I1472" s="69"/>
    </row>
    <row r="1473" ht="18.75">
      <c r="I1473" s="69"/>
    </row>
    <row r="1474" ht="18.75">
      <c r="I1474" s="69"/>
    </row>
    <row r="1475" ht="18.75">
      <c r="I1475" s="69"/>
    </row>
    <row r="1476" ht="18.75">
      <c r="I1476" s="69"/>
    </row>
    <row r="1477" ht="18.75">
      <c r="I1477" s="69"/>
    </row>
    <row r="1478" ht="18.75">
      <c r="I1478" s="69"/>
    </row>
    <row r="1479" ht="18.75">
      <c r="I1479" s="69"/>
    </row>
    <row r="1480" ht="18.75">
      <c r="I1480" s="69"/>
    </row>
    <row r="1481" ht="18.75">
      <c r="I1481" s="69"/>
    </row>
    <row r="1482" ht="18.75">
      <c r="I1482" s="69"/>
    </row>
    <row r="1483" ht="18.75">
      <c r="I1483" s="69"/>
    </row>
    <row r="1484" ht="18.75">
      <c r="I1484" s="69"/>
    </row>
    <row r="1485" ht="18.75">
      <c r="I1485" s="69"/>
    </row>
    <row r="1486" ht="18.75">
      <c r="I1486" s="69"/>
    </row>
    <row r="1487" ht="18.75">
      <c r="I1487" s="69"/>
    </row>
    <row r="1488" ht="18.75">
      <c r="I1488" s="69"/>
    </row>
    <row r="1489" ht="18.75">
      <c r="I1489" s="69"/>
    </row>
    <row r="1490" ht="18.75">
      <c r="I1490" s="69"/>
    </row>
    <row r="1491" ht="18.75">
      <c r="I1491" s="69"/>
    </row>
    <row r="1492" ht="18.75">
      <c r="I1492" s="69"/>
    </row>
    <row r="1493" ht="18.75">
      <c r="I1493" s="69"/>
    </row>
    <row r="1494" ht="18.75">
      <c r="I1494" s="69"/>
    </row>
    <row r="1495" ht="18.75">
      <c r="I1495" s="69"/>
    </row>
    <row r="1496" ht="18.75">
      <c r="I1496" s="69"/>
    </row>
    <row r="1497" ht="18.75">
      <c r="I1497" s="69"/>
    </row>
    <row r="1498" ht="18.75">
      <c r="I1498" s="69"/>
    </row>
    <row r="1499" ht="18.75">
      <c r="I1499" s="69"/>
    </row>
    <row r="1500" ht="18.75">
      <c r="I1500" s="69"/>
    </row>
    <row r="1501" ht="18.75">
      <c r="I1501" s="69"/>
    </row>
    <row r="1502" ht="18.75">
      <c r="I1502" s="69"/>
    </row>
    <row r="1503" ht="18.75">
      <c r="I1503" s="69"/>
    </row>
    <row r="1504" ht="18.75">
      <c r="I1504" s="69"/>
    </row>
    <row r="1505" ht="18.75">
      <c r="I1505" s="69"/>
    </row>
    <row r="1506" ht="18.75">
      <c r="I1506" s="69"/>
    </row>
    <row r="1507" ht="18.75">
      <c r="I1507" s="69"/>
    </row>
    <row r="1508" ht="18.75">
      <c r="I1508" s="69"/>
    </row>
    <row r="1509" ht="18.75">
      <c r="I1509" s="69"/>
    </row>
    <row r="1510" ht="18.75">
      <c r="I1510" s="69"/>
    </row>
    <row r="1511" ht="18.75">
      <c r="I1511" s="69"/>
    </row>
    <row r="1512" ht="18.75">
      <c r="I1512" s="69"/>
    </row>
    <row r="1513" ht="18.75">
      <c r="I1513" s="69"/>
    </row>
    <row r="1514" ht="18.75">
      <c r="I1514" s="69"/>
    </row>
    <row r="1515" ht="18.75">
      <c r="I1515" s="69"/>
    </row>
    <row r="1516" ht="18.75">
      <c r="I1516" s="69"/>
    </row>
    <row r="1517" ht="18.75">
      <c r="I1517" s="69"/>
    </row>
    <row r="1518" ht="18.75">
      <c r="I1518" s="69"/>
    </row>
    <row r="1519" ht="18.75">
      <c r="I1519" s="69"/>
    </row>
    <row r="1520" ht="18.75">
      <c r="I1520" s="69"/>
    </row>
    <row r="1521" ht="18.75">
      <c r="I1521" s="69"/>
    </row>
    <row r="1522" ht="18.75">
      <c r="I1522" s="69"/>
    </row>
    <row r="1523" ht="18.75">
      <c r="I1523" s="69"/>
    </row>
    <row r="1524" ht="18.75">
      <c r="I1524" s="69"/>
    </row>
    <row r="1525" ht="18.75">
      <c r="I1525" s="69"/>
    </row>
    <row r="1526" ht="18.75">
      <c r="I1526" s="69"/>
    </row>
    <row r="1527" ht="18.75">
      <c r="I1527" s="69"/>
    </row>
    <row r="1528" ht="18.75">
      <c r="I1528" s="69"/>
    </row>
    <row r="1529" ht="18.75">
      <c r="I1529" s="69"/>
    </row>
    <row r="1530" ht="18.75">
      <c r="I1530" s="69"/>
    </row>
    <row r="1531" ht="18.75">
      <c r="I1531" s="69"/>
    </row>
    <row r="1532" ht="18.75">
      <c r="I1532" s="69"/>
    </row>
    <row r="1533" ht="18.75">
      <c r="I1533" s="69"/>
    </row>
    <row r="1534" ht="18.75">
      <c r="I1534" s="69"/>
    </row>
    <row r="1535" ht="18.75">
      <c r="I1535" s="69"/>
    </row>
    <row r="1536" ht="18.75">
      <c r="I1536" s="69"/>
    </row>
    <row r="1537" ht="18.75">
      <c r="I1537" s="69"/>
    </row>
    <row r="1538" ht="18.75">
      <c r="I1538" s="69"/>
    </row>
    <row r="1539" ht="18.75">
      <c r="I1539" s="69"/>
    </row>
    <row r="1540" ht="18.75">
      <c r="I1540" s="69"/>
    </row>
    <row r="1541" ht="18.75">
      <c r="I1541" s="69"/>
    </row>
    <row r="1542" ht="18.75">
      <c r="I1542" s="69"/>
    </row>
    <row r="1543" ht="18.75">
      <c r="I1543" s="69"/>
    </row>
    <row r="1544" ht="18.75">
      <c r="I1544" s="69"/>
    </row>
    <row r="1545" ht="18.75">
      <c r="I1545" s="69"/>
    </row>
    <row r="1546" ht="18.75">
      <c r="I1546" s="69"/>
    </row>
    <row r="1547" ht="18.75">
      <c r="I1547" s="69"/>
    </row>
    <row r="1548" ht="18.75">
      <c r="I1548" s="69"/>
    </row>
    <row r="1549" ht="18.75">
      <c r="I1549" s="69"/>
    </row>
    <row r="1550" ht="18.75">
      <c r="I1550" s="69"/>
    </row>
    <row r="1551" ht="18.75">
      <c r="I1551" s="69"/>
    </row>
    <row r="1552" ht="18.75">
      <c r="I1552" s="69"/>
    </row>
    <row r="1553" ht="18.75">
      <c r="I1553" s="69"/>
    </row>
    <row r="1554" ht="18.75">
      <c r="I1554" s="69"/>
    </row>
    <row r="1555" ht="18.75">
      <c r="I1555" s="69"/>
    </row>
    <row r="1556" ht="18.75">
      <c r="I1556" s="69"/>
    </row>
    <row r="1557" ht="18.75">
      <c r="I1557" s="69"/>
    </row>
    <row r="1558" ht="18.75">
      <c r="I1558" s="69"/>
    </row>
    <row r="1559" ht="18.75">
      <c r="I1559" s="69"/>
    </row>
    <row r="1560" ht="18.75">
      <c r="I1560" s="69"/>
    </row>
    <row r="1561" ht="18.75">
      <c r="I1561" s="69"/>
    </row>
    <row r="1562" ht="18.75">
      <c r="I1562" s="69"/>
    </row>
    <row r="1563" ht="18.75">
      <c r="I1563" s="69"/>
    </row>
    <row r="1564" ht="18.75">
      <c r="I1564" s="69"/>
    </row>
    <row r="1565" ht="18.75">
      <c r="I1565" s="69"/>
    </row>
    <row r="1566" ht="18.75">
      <c r="I1566" s="69"/>
    </row>
    <row r="1567" ht="18.75">
      <c r="I1567" s="69"/>
    </row>
    <row r="1568" ht="18.75">
      <c r="I1568" s="69"/>
    </row>
    <row r="1569" ht="18.75">
      <c r="I1569" s="69"/>
    </row>
    <row r="1570" ht="18.75">
      <c r="I1570" s="69"/>
    </row>
    <row r="1571" ht="18.75">
      <c r="I1571" s="69"/>
    </row>
    <row r="1572" ht="18.75">
      <c r="I1572" s="69"/>
    </row>
    <row r="1573" ht="18.75">
      <c r="I1573" s="69"/>
    </row>
    <row r="1574" ht="18.75">
      <c r="I1574" s="69"/>
    </row>
    <row r="1575" ht="18.75">
      <c r="I1575" s="69"/>
    </row>
    <row r="1576" ht="18.75">
      <c r="I1576" s="69"/>
    </row>
    <row r="1577" ht="18.75">
      <c r="I1577" s="69"/>
    </row>
    <row r="1578" ht="18.75">
      <c r="I1578" s="69"/>
    </row>
    <row r="1579" ht="18.75">
      <c r="I1579" s="69"/>
    </row>
    <row r="1580" ht="18.75">
      <c r="I1580" s="69"/>
    </row>
    <row r="1581" ht="18.75">
      <c r="I1581" s="69"/>
    </row>
    <row r="1582" ht="18.75">
      <c r="I1582" s="69"/>
    </row>
    <row r="1583" ht="18.75">
      <c r="I1583" s="69"/>
    </row>
    <row r="1584" ht="18.75">
      <c r="I1584" s="69"/>
    </row>
    <row r="1585" ht="18.75">
      <c r="I1585" s="69"/>
    </row>
    <row r="1586" ht="18.75">
      <c r="I1586" s="69"/>
    </row>
    <row r="1587" ht="18.75">
      <c r="I1587" s="69"/>
    </row>
    <row r="1588" ht="18.75">
      <c r="I1588" s="69"/>
    </row>
    <row r="1589" ht="18.75">
      <c r="I1589" s="69"/>
    </row>
    <row r="1590" ht="18.75">
      <c r="I1590" s="69"/>
    </row>
    <row r="1591" ht="18.75">
      <c r="I1591" s="69"/>
    </row>
    <row r="1592" ht="18.75">
      <c r="I1592" s="69"/>
    </row>
    <row r="1593" ht="18.75">
      <c r="I1593" s="69"/>
    </row>
    <row r="1594" ht="18.75">
      <c r="I1594" s="69"/>
    </row>
    <row r="1595" ht="18.75">
      <c r="I1595" s="69"/>
    </row>
    <row r="1596" ht="18.75">
      <c r="I1596" s="69"/>
    </row>
    <row r="1597" ht="18.75">
      <c r="I1597" s="69"/>
    </row>
    <row r="1598" ht="18.75">
      <c r="I1598" s="69"/>
    </row>
    <row r="1599" ht="18.75">
      <c r="I1599" s="69"/>
    </row>
    <row r="1600" ht="18.75">
      <c r="I1600" s="69"/>
    </row>
    <row r="1601" ht="18.75">
      <c r="I1601" s="69"/>
    </row>
    <row r="1602" ht="18.75">
      <c r="I1602" s="69"/>
    </row>
    <row r="1603" ht="18.75">
      <c r="I1603" s="69"/>
    </row>
    <row r="1604" ht="18.75">
      <c r="I1604" s="69"/>
    </row>
    <row r="1605" ht="18.75">
      <c r="I1605" s="69"/>
    </row>
    <row r="1606" ht="18.75">
      <c r="I1606" s="69"/>
    </row>
    <row r="1607" ht="18.75">
      <c r="I1607" s="69"/>
    </row>
    <row r="1608" ht="18.75">
      <c r="I1608" s="69"/>
    </row>
    <row r="1609" ht="18.75">
      <c r="I1609" s="69"/>
    </row>
    <row r="1610" ht="18.75">
      <c r="I1610" s="69"/>
    </row>
    <row r="1611" ht="18.75">
      <c r="I1611" s="69"/>
    </row>
    <row r="1612" ht="18.75">
      <c r="I1612" s="69"/>
    </row>
    <row r="1613" ht="18.75">
      <c r="I1613" s="69"/>
    </row>
    <row r="1614" ht="18.75">
      <c r="I1614" s="69"/>
    </row>
    <row r="1615" ht="18.75">
      <c r="I1615" s="69"/>
    </row>
    <row r="1616" ht="18.75">
      <c r="I1616" s="69"/>
    </row>
    <row r="1617" ht="18.75">
      <c r="I1617" s="69"/>
    </row>
    <row r="1618" ht="18.75">
      <c r="I1618" s="69"/>
    </row>
    <row r="1619" ht="18.75">
      <c r="I1619" s="69"/>
    </row>
    <row r="1620" ht="18.75">
      <c r="I1620" s="69"/>
    </row>
    <row r="1621" ht="18.75">
      <c r="I1621" s="69"/>
    </row>
    <row r="1622" ht="18.75">
      <c r="I1622" s="69"/>
    </row>
    <row r="1623" ht="18.75">
      <c r="I1623" s="69"/>
    </row>
    <row r="1624" ht="18.75">
      <c r="I1624" s="69"/>
    </row>
    <row r="1625" ht="18.75">
      <c r="I1625" s="69"/>
    </row>
    <row r="1626" ht="18.75">
      <c r="I1626" s="69"/>
    </row>
    <row r="1627" ht="18.75">
      <c r="I1627" s="69"/>
    </row>
    <row r="1628" ht="18.75">
      <c r="I1628" s="69"/>
    </row>
    <row r="1629" ht="18.75">
      <c r="I1629" s="69"/>
    </row>
    <row r="1630" ht="18.75">
      <c r="I1630" s="69"/>
    </row>
    <row r="1631" ht="18.75">
      <c r="I1631" s="69"/>
    </row>
    <row r="1632" ht="18.75">
      <c r="I1632" s="69"/>
    </row>
    <row r="1633" ht="18.75">
      <c r="I1633" s="69"/>
    </row>
    <row r="1634" ht="18.75">
      <c r="I1634" s="69"/>
    </row>
    <row r="1635" ht="18.75">
      <c r="I1635" s="69"/>
    </row>
    <row r="1636" ht="18.75">
      <c r="I1636" s="69"/>
    </row>
    <row r="1637" ht="18.75">
      <c r="I1637" s="69"/>
    </row>
    <row r="1638" ht="18.75">
      <c r="I1638" s="69"/>
    </row>
    <row r="1639" ht="18.75">
      <c r="I1639" s="69"/>
    </row>
    <row r="1640" ht="18.75">
      <c r="I1640" s="69"/>
    </row>
    <row r="1641" ht="18.75">
      <c r="I1641" s="69"/>
    </row>
    <row r="1642" ht="18.75">
      <c r="I1642" s="69"/>
    </row>
    <row r="1643" ht="18.75">
      <c r="I1643" s="69"/>
    </row>
    <row r="1644" ht="18.75">
      <c r="I1644" s="69"/>
    </row>
    <row r="1645" ht="18.75">
      <c r="I1645" s="69"/>
    </row>
    <row r="1646" ht="18.75">
      <c r="I1646" s="69"/>
    </row>
    <row r="1647" ht="18.75">
      <c r="I1647" s="69"/>
    </row>
    <row r="1648" ht="18.75">
      <c r="I1648" s="69"/>
    </row>
    <row r="1649" ht="18.75">
      <c r="I1649" s="69"/>
    </row>
    <row r="1650" ht="18.75">
      <c r="I1650" s="69"/>
    </row>
    <row r="1651" ht="18.75">
      <c r="I1651" s="69"/>
    </row>
    <row r="1652" ht="18.75">
      <c r="I1652" s="69"/>
    </row>
    <row r="1653" ht="18.75">
      <c r="I1653" s="69"/>
    </row>
    <row r="1654" ht="18.75">
      <c r="I1654" s="69"/>
    </row>
    <row r="1655" ht="18.75">
      <c r="I1655" s="69"/>
    </row>
    <row r="1656" ht="18.75">
      <c r="I1656" s="69"/>
    </row>
    <row r="1657" ht="18.75">
      <c r="I1657" s="69"/>
    </row>
    <row r="1658" ht="18.75">
      <c r="I1658" s="69"/>
    </row>
    <row r="1659" ht="18.75">
      <c r="I1659" s="69"/>
    </row>
    <row r="1660" ht="18.75">
      <c r="I1660" s="69"/>
    </row>
    <row r="1661" ht="18.75">
      <c r="I1661" s="69"/>
    </row>
    <row r="1662" ht="18.75">
      <c r="I1662" s="69"/>
    </row>
    <row r="1663" ht="18.75">
      <c r="I1663" s="69"/>
    </row>
    <row r="1664" ht="18.75">
      <c r="I1664" s="69"/>
    </row>
    <row r="1665" ht="18.75">
      <c r="I1665" s="69"/>
    </row>
    <row r="1666" ht="18.75">
      <c r="I1666" s="69"/>
    </row>
    <row r="1667" ht="18.75">
      <c r="I1667" s="69"/>
    </row>
    <row r="1668" ht="18.75">
      <c r="I1668" s="69"/>
    </row>
    <row r="1669" ht="18.75">
      <c r="I1669" s="69"/>
    </row>
    <row r="1670" ht="18.75">
      <c r="I1670" s="69"/>
    </row>
    <row r="1671" ht="18.75">
      <c r="I1671" s="69"/>
    </row>
    <row r="1672" ht="18.75">
      <c r="I1672" s="69"/>
    </row>
    <row r="1673" ht="18.75">
      <c r="I1673" s="69"/>
    </row>
    <row r="1674" ht="18.75">
      <c r="I1674" s="69"/>
    </row>
    <row r="1675" ht="18.75">
      <c r="I1675" s="69"/>
    </row>
    <row r="1676" ht="18.75">
      <c r="I1676" s="69"/>
    </row>
    <row r="1677" ht="18.75">
      <c r="I1677" s="69"/>
    </row>
    <row r="1678" ht="18.75">
      <c r="I1678" s="69"/>
    </row>
    <row r="1679" ht="18.75">
      <c r="I1679" s="69"/>
    </row>
    <row r="1680" ht="18.75">
      <c r="I1680" s="69"/>
    </row>
    <row r="1681" ht="18.75">
      <c r="I1681" s="69"/>
    </row>
    <row r="1682" ht="18.75">
      <c r="I1682" s="69"/>
    </row>
    <row r="1683" ht="18.75">
      <c r="I1683" s="69"/>
    </row>
    <row r="1684" ht="18.75">
      <c r="I1684" s="69"/>
    </row>
    <row r="1685" ht="18.75">
      <c r="I1685" s="69"/>
    </row>
    <row r="1686" ht="18.75">
      <c r="I1686" s="69"/>
    </row>
    <row r="1687" ht="18.75">
      <c r="I1687" s="69"/>
    </row>
    <row r="1688" ht="18.75">
      <c r="I1688" s="69"/>
    </row>
    <row r="1689" ht="18.75">
      <c r="I1689" s="69"/>
    </row>
    <row r="1690" ht="18.75">
      <c r="I1690" s="69"/>
    </row>
    <row r="1691" ht="18.75">
      <c r="I1691" s="69"/>
    </row>
    <row r="1692" ht="18.75">
      <c r="I1692" s="69"/>
    </row>
    <row r="1693" ht="18.75">
      <c r="I1693" s="69"/>
    </row>
    <row r="1694" ht="18.75">
      <c r="I1694" s="69"/>
    </row>
    <row r="1695" ht="18.75">
      <c r="I1695" s="69"/>
    </row>
    <row r="1696" ht="18.75">
      <c r="I1696" s="69"/>
    </row>
    <row r="1697" ht="18.75">
      <c r="I1697" s="69"/>
    </row>
    <row r="1698" ht="18.75">
      <c r="I1698" s="69"/>
    </row>
    <row r="1699" ht="18.75">
      <c r="I1699" s="69"/>
    </row>
    <row r="1700" ht="18.75">
      <c r="I1700" s="69"/>
    </row>
    <row r="1701" ht="18.75">
      <c r="I1701" s="69"/>
    </row>
    <row r="1702" ht="18.75">
      <c r="I1702" s="69"/>
    </row>
    <row r="1703" ht="18.75">
      <c r="I1703" s="69"/>
    </row>
    <row r="1704" ht="18.75">
      <c r="I1704" s="69"/>
    </row>
    <row r="1705" ht="18.75">
      <c r="I1705" s="69"/>
    </row>
    <row r="1706" ht="18.75">
      <c r="I1706" s="69"/>
    </row>
    <row r="1707" ht="18.75">
      <c r="I1707" s="69"/>
    </row>
    <row r="1708" ht="18.75">
      <c r="I1708" s="69"/>
    </row>
    <row r="1709" ht="18.75">
      <c r="I1709" s="69"/>
    </row>
    <row r="1710" ht="18.75">
      <c r="I1710" s="69"/>
    </row>
    <row r="1711" ht="18.75">
      <c r="I1711" s="69"/>
    </row>
    <row r="1712" ht="18.75">
      <c r="I1712" s="69"/>
    </row>
    <row r="1713" ht="18.75">
      <c r="I1713" s="69"/>
    </row>
    <row r="1714" ht="18.75">
      <c r="I1714" s="69"/>
    </row>
    <row r="1715" ht="18.75">
      <c r="I1715" s="69"/>
    </row>
    <row r="1716" ht="18.75">
      <c r="I1716" s="69"/>
    </row>
    <row r="1717" ht="18.75">
      <c r="I1717" s="69"/>
    </row>
    <row r="1718" ht="18.75">
      <c r="I1718" s="69"/>
    </row>
    <row r="1719" ht="18.75">
      <c r="I1719" s="69"/>
    </row>
    <row r="1720" ht="18.75">
      <c r="I1720" s="69"/>
    </row>
    <row r="1721" ht="18.75">
      <c r="I1721" s="69"/>
    </row>
    <row r="1722" ht="18.75">
      <c r="I1722" s="69"/>
    </row>
    <row r="1723" ht="18.75">
      <c r="I1723" s="69"/>
    </row>
    <row r="1724" ht="18.75">
      <c r="I1724" s="69"/>
    </row>
    <row r="1725" ht="18.75">
      <c r="I1725" s="69"/>
    </row>
    <row r="1726" ht="18.75">
      <c r="I1726" s="69"/>
    </row>
    <row r="1727" ht="18.75">
      <c r="I1727" s="69"/>
    </row>
    <row r="1728" ht="18.75">
      <c r="I1728" s="69"/>
    </row>
    <row r="1729" ht="18.75">
      <c r="I1729" s="69"/>
    </row>
    <row r="1730" ht="18.75">
      <c r="I1730" s="69"/>
    </row>
    <row r="1731" ht="18.75">
      <c r="I1731" s="69"/>
    </row>
    <row r="1732" ht="18.75">
      <c r="I1732" s="69"/>
    </row>
    <row r="1733" ht="18.75">
      <c r="I1733" s="69"/>
    </row>
    <row r="1734" ht="18.75">
      <c r="I1734" s="69"/>
    </row>
    <row r="1735" ht="18.75">
      <c r="I1735" s="69"/>
    </row>
    <row r="1736" ht="18.75">
      <c r="I1736" s="69"/>
    </row>
    <row r="1737" ht="18.75">
      <c r="I1737" s="69"/>
    </row>
    <row r="1738" ht="18.75">
      <c r="I1738" s="69"/>
    </row>
    <row r="1739" ht="18.75">
      <c r="I1739" s="69"/>
    </row>
    <row r="1740" ht="18.75">
      <c r="I1740" s="69"/>
    </row>
    <row r="1741" ht="18.75">
      <c r="I1741" s="69"/>
    </row>
    <row r="1742" ht="18.75">
      <c r="I1742" s="69"/>
    </row>
    <row r="1743" ht="18.75">
      <c r="I1743" s="69"/>
    </row>
    <row r="1744" ht="18.75">
      <c r="I1744" s="69"/>
    </row>
    <row r="1745" ht="18.75">
      <c r="I1745" s="69"/>
    </row>
    <row r="1746" ht="18.75">
      <c r="I1746" s="69"/>
    </row>
    <row r="1747" ht="18.75">
      <c r="I1747" s="69"/>
    </row>
    <row r="1748" ht="18.75">
      <c r="I1748" s="69"/>
    </row>
    <row r="1749" ht="18.75">
      <c r="I1749" s="69"/>
    </row>
    <row r="1750" ht="18.75">
      <c r="I1750" s="69"/>
    </row>
    <row r="1751" ht="18.75">
      <c r="I1751" s="69"/>
    </row>
    <row r="1752" ht="18.75">
      <c r="I1752" s="69"/>
    </row>
    <row r="1753" ht="18.75">
      <c r="I1753" s="69"/>
    </row>
    <row r="1754" ht="18.75">
      <c r="I1754" s="69"/>
    </row>
    <row r="1755" ht="18.75">
      <c r="I1755" s="69"/>
    </row>
    <row r="1756" ht="18.75">
      <c r="I1756" s="69"/>
    </row>
    <row r="1757" ht="18.75">
      <c r="I1757" s="69"/>
    </row>
    <row r="1758" ht="18.75">
      <c r="I1758" s="69"/>
    </row>
    <row r="1759" ht="18.75">
      <c r="I1759" s="69"/>
    </row>
    <row r="1760" ht="18.75">
      <c r="I1760" s="69"/>
    </row>
    <row r="1761" ht="18.75">
      <c r="I1761" s="69"/>
    </row>
    <row r="1762" ht="18.75">
      <c r="I1762" s="69"/>
    </row>
    <row r="1763" ht="18.75">
      <c r="I1763" s="69"/>
    </row>
    <row r="1764" ht="18.75">
      <c r="I1764" s="69"/>
    </row>
    <row r="1765" ht="18.75">
      <c r="I1765" s="69"/>
    </row>
    <row r="1766" ht="18.75">
      <c r="I1766" s="69"/>
    </row>
    <row r="1767" ht="18.75">
      <c r="I1767" s="69"/>
    </row>
    <row r="1768" ht="18.75">
      <c r="I1768" s="69"/>
    </row>
    <row r="1769" ht="18.75">
      <c r="I1769" s="69"/>
    </row>
    <row r="1770" ht="18.75">
      <c r="I1770" s="69"/>
    </row>
    <row r="1771" ht="18.75">
      <c r="I1771" s="69"/>
    </row>
    <row r="1772" ht="18.75">
      <c r="I1772" s="69"/>
    </row>
    <row r="1773" ht="18.75">
      <c r="I1773" s="69"/>
    </row>
    <row r="1774" ht="18.75">
      <c r="I1774" s="69"/>
    </row>
    <row r="1775" ht="18.75">
      <c r="I1775" s="69"/>
    </row>
    <row r="1776" ht="18.75">
      <c r="I1776" s="69"/>
    </row>
    <row r="1777" ht="18.75">
      <c r="I1777" s="69"/>
    </row>
    <row r="1778" ht="18.75">
      <c r="I1778" s="69"/>
    </row>
    <row r="1779" ht="18.75">
      <c r="I1779" s="69"/>
    </row>
    <row r="1780" ht="18.75">
      <c r="I1780" s="69"/>
    </row>
    <row r="1781" ht="18.75">
      <c r="I1781" s="69"/>
    </row>
    <row r="1782" ht="18.75">
      <c r="I1782" s="69"/>
    </row>
    <row r="1783" ht="18.75">
      <c r="I1783" s="69"/>
    </row>
    <row r="1784" ht="18.75">
      <c r="I1784" s="69"/>
    </row>
    <row r="1785" ht="18.75">
      <c r="I1785" s="69"/>
    </row>
    <row r="1786" ht="18.75">
      <c r="I1786" s="69"/>
    </row>
    <row r="1787" ht="18.75">
      <c r="I1787" s="69"/>
    </row>
    <row r="1788" ht="18.75">
      <c r="I1788" s="69"/>
    </row>
    <row r="1789" ht="18.75">
      <c r="I1789" s="69"/>
    </row>
    <row r="1790" ht="18.75">
      <c r="I1790" s="69"/>
    </row>
    <row r="1791" ht="18.75">
      <c r="I1791" s="69"/>
    </row>
    <row r="1792" ht="18.75">
      <c r="I1792" s="69"/>
    </row>
    <row r="1793" ht="18.75">
      <c r="I1793" s="69"/>
    </row>
    <row r="1794" ht="18.75">
      <c r="I1794" s="69"/>
    </row>
    <row r="1795" ht="18.75">
      <c r="I1795" s="69"/>
    </row>
    <row r="1796" ht="18.75">
      <c r="I1796" s="69"/>
    </row>
    <row r="1797" ht="18.75">
      <c r="I1797" s="69"/>
    </row>
    <row r="1798" ht="18.75">
      <c r="I1798" s="69"/>
    </row>
    <row r="1799" ht="18.75">
      <c r="I1799" s="69"/>
    </row>
    <row r="1800" ht="18.75">
      <c r="I1800" s="69"/>
    </row>
    <row r="1801" ht="18.75">
      <c r="I1801" s="69"/>
    </row>
    <row r="1802" ht="18.75">
      <c r="I1802" s="69"/>
    </row>
    <row r="1803" ht="18.75">
      <c r="I1803" s="69"/>
    </row>
    <row r="1804" ht="18.75">
      <c r="I1804" s="69"/>
    </row>
    <row r="1805" ht="18.75">
      <c r="I1805" s="69"/>
    </row>
    <row r="1806" ht="18.75">
      <c r="I1806" s="69"/>
    </row>
    <row r="1807" ht="18.75">
      <c r="I1807" s="69"/>
    </row>
    <row r="1808" ht="18.75">
      <c r="I1808" s="69"/>
    </row>
    <row r="1809" ht="18.75">
      <c r="I1809" s="69"/>
    </row>
    <row r="1810" ht="18.75">
      <c r="I1810" s="69"/>
    </row>
    <row r="1811" ht="18.75">
      <c r="I1811" s="69"/>
    </row>
    <row r="1812" ht="18.75">
      <c r="I1812" s="69"/>
    </row>
    <row r="1813" ht="18.75">
      <c r="I1813" s="69"/>
    </row>
    <row r="1814" ht="18.75">
      <c r="I1814" s="69"/>
    </row>
    <row r="1815" ht="18.75">
      <c r="I1815" s="69"/>
    </row>
    <row r="1816" ht="18.75">
      <c r="I1816" s="69"/>
    </row>
    <row r="1817" ht="18.75">
      <c r="I1817" s="69"/>
    </row>
    <row r="1818" ht="18.75">
      <c r="I1818" s="69"/>
    </row>
    <row r="1819" ht="18.75">
      <c r="I1819" s="69"/>
    </row>
    <row r="1820" ht="18.75">
      <c r="I1820" s="69"/>
    </row>
    <row r="1821" ht="18.75">
      <c r="I1821" s="69"/>
    </row>
    <row r="1822" ht="18.75">
      <c r="I1822" s="69"/>
    </row>
    <row r="1823" ht="18.75">
      <c r="I1823" s="69"/>
    </row>
    <row r="1824" ht="18.75">
      <c r="I1824" s="69"/>
    </row>
    <row r="1825" ht="18.75">
      <c r="I1825" s="69"/>
    </row>
    <row r="1826" ht="18.75">
      <c r="I1826" s="69"/>
    </row>
    <row r="1827" ht="18.75">
      <c r="I1827" s="69"/>
    </row>
    <row r="1828" ht="18.75">
      <c r="I1828" s="69"/>
    </row>
    <row r="1829" ht="18.75">
      <c r="I1829" s="69"/>
    </row>
    <row r="1830" ht="18.75">
      <c r="I1830" s="69"/>
    </row>
    <row r="1831" ht="18.75">
      <c r="I1831" s="69"/>
    </row>
    <row r="1832" ht="18.75">
      <c r="I1832" s="69"/>
    </row>
    <row r="1833" ht="18.75">
      <c r="I1833" s="69"/>
    </row>
    <row r="1834" ht="18.75">
      <c r="I1834" s="69"/>
    </row>
    <row r="1835" ht="18.75">
      <c r="I1835" s="69"/>
    </row>
    <row r="1836" ht="18.75">
      <c r="I1836" s="69"/>
    </row>
    <row r="1837" ht="18.75">
      <c r="I1837" s="69"/>
    </row>
    <row r="1838" ht="18.75">
      <c r="I1838" s="69"/>
    </row>
    <row r="1839" ht="18.75">
      <c r="I1839" s="69"/>
    </row>
    <row r="1840" ht="18.75">
      <c r="I1840" s="69"/>
    </row>
    <row r="1841" ht="18.75">
      <c r="I1841" s="69"/>
    </row>
    <row r="1842" ht="18.75">
      <c r="I1842" s="69"/>
    </row>
    <row r="1843" ht="18.75">
      <c r="I1843" s="69"/>
    </row>
    <row r="1844" ht="18.75">
      <c r="I1844" s="69"/>
    </row>
    <row r="1845" ht="18.75">
      <c r="I1845" s="69"/>
    </row>
    <row r="1846" ht="18.75">
      <c r="I1846" s="69"/>
    </row>
    <row r="1847" ht="18.75">
      <c r="I1847" s="69"/>
    </row>
    <row r="1848" ht="18.75">
      <c r="I1848" s="69"/>
    </row>
    <row r="1849" ht="18.75">
      <c r="I1849" s="69"/>
    </row>
    <row r="1850" ht="18.75">
      <c r="I1850" s="69"/>
    </row>
    <row r="1851" ht="18.75">
      <c r="I1851" s="69"/>
    </row>
    <row r="1852" ht="18.75">
      <c r="I1852" s="69"/>
    </row>
    <row r="1853" ht="18.75">
      <c r="I1853" s="69"/>
    </row>
    <row r="1854" ht="18.75">
      <c r="I1854" s="69"/>
    </row>
    <row r="1855" ht="18.75">
      <c r="I1855" s="69"/>
    </row>
    <row r="1856" ht="18.75">
      <c r="I1856" s="69"/>
    </row>
    <row r="1857" ht="18.75">
      <c r="I1857" s="69"/>
    </row>
    <row r="1858" ht="18.75">
      <c r="I1858" s="69"/>
    </row>
    <row r="1859" ht="18.75">
      <c r="I1859" s="69"/>
    </row>
    <row r="1860" ht="18.75">
      <c r="I1860" s="69"/>
    </row>
    <row r="1861" ht="18.75">
      <c r="I1861" s="69"/>
    </row>
    <row r="1862" ht="18.75">
      <c r="I1862" s="69"/>
    </row>
    <row r="1863" ht="18.75">
      <c r="I1863" s="69"/>
    </row>
    <row r="1864" ht="18.75">
      <c r="I1864" s="69"/>
    </row>
    <row r="1865" ht="18.75">
      <c r="I1865" s="69"/>
    </row>
    <row r="1866" ht="18.75">
      <c r="I1866" s="69"/>
    </row>
    <row r="1867" ht="18.75">
      <c r="I1867" s="69"/>
    </row>
    <row r="1868" ht="18.75">
      <c r="I1868" s="69"/>
    </row>
    <row r="1869" ht="18.75">
      <c r="I1869" s="69"/>
    </row>
    <row r="1870" ht="18.75">
      <c r="I1870" s="69"/>
    </row>
    <row r="1871" ht="18.75">
      <c r="I1871" s="69"/>
    </row>
    <row r="1872" ht="18.75">
      <c r="I1872" s="69"/>
    </row>
    <row r="1873" ht="18.75">
      <c r="I1873" s="69"/>
    </row>
    <row r="1874" ht="18.75">
      <c r="I1874" s="69"/>
    </row>
    <row r="1875" ht="18.75">
      <c r="I1875" s="69"/>
    </row>
    <row r="1876" ht="18.75">
      <c r="I1876" s="69"/>
    </row>
    <row r="1877" ht="18.75">
      <c r="I1877" s="69"/>
    </row>
    <row r="1878" ht="18.75">
      <c r="I1878" s="69"/>
    </row>
    <row r="1879" ht="18.75">
      <c r="I1879" s="69"/>
    </row>
    <row r="1880" ht="18.75">
      <c r="I1880" s="69"/>
    </row>
    <row r="1881" ht="18.75">
      <c r="I1881" s="69"/>
    </row>
    <row r="1882" ht="18.75">
      <c r="I1882" s="69"/>
    </row>
    <row r="1883" ht="18.75">
      <c r="I1883" s="69"/>
    </row>
    <row r="1884" ht="18.75">
      <c r="I1884" s="69"/>
    </row>
    <row r="1885" ht="18.75">
      <c r="I1885" s="69"/>
    </row>
    <row r="1886" ht="18.75">
      <c r="I1886" s="69"/>
    </row>
    <row r="1887" ht="18.75">
      <c r="I1887" s="69"/>
    </row>
    <row r="1888" ht="18.75">
      <c r="I1888" s="69"/>
    </row>
    <row r="1889" ht="18.75">
      <c r="I1889" s="69"/>
    </row>
    <row r="1890" ht="18.75">
      <c r="I1890" s="69"/>
    </row>
    <row r="1891" ht="18.75">
      <c r="I1891" s="69"/>
    </row>
    <row r="1892" ht="18.75">
      <c r="I1892" s="69"/>
    </row>
    <row r="1893" ht="18.75">
      <c r="I1893" s="69"/>
    </row>
    <row r="1894" ht="18.75">
      <c r="I1894" s="69"/>
    </row>
    <row r="1895" ht="18.75">
      <c r="I1895" s="69"/>
    </row>
    <row r="1896" ht="18.75">
      <c r="I1896" s="69"/>
    </row>
    <row r="1897" ht="18.75">
      <c r="I1897" s="69"/>
    </row>
    <row r="1898" ht="18.75">
      <c r="I1898" s="69"/>
    </row>
    <row r="1899" ht="18.75">
      <c r="I1899" s="69"/>
    </row>
    <row r="1900" ht="18.75">
      <c r="I1900" s="69"/>
    </row>
    <row r="1901" ht="18.75">
      <c r="I1901" s="69"/>
    </row>
    <row r="1902" ht="18.75">
      <c r="I1902" s="69"/>
    </row>
    <row r="1903" ht="18.75">
      <c r="I1903" s="69"/>
    </row>
    <row r="1904" ht="18.75">
      <c r="I1904" s="69"/>
    </row>
    <row r="1905" ht="18.75">
      <c r="I1905" s="69"/>
    </row>
    <row r="1906" ht="18.75">
      <c r="I1906" s="69"/>
    </row>
    <row r="1907" ht="18.75">
      <c r="I1907" s="69"/>
    </row>
    <row r="1908" ht="18.75">
      <c r="I1908" s="69"/>
    </row>
    <row r="1909" ht="18.75">
      <c r="I1909" s="69"/>
    </row>
    <row r="1910" ht="18.75">
      <c r="I1910" s="69"/>
    </row>
    <row r="1911" ht="18.75">
      <c r="I1911" s="69"/>
    </row>
    <row r="1912" ht="18.75">
      <c r="I1912" s="69"/>
    </row>
    <row r="1913" ht="18.75">
      <c r="I1913" s="69"/>
    </row>
    <row r="1914" ht="18.75">
      <c r="I1914" s="69"/>
    </row>
    <row r="1915" ht="18.75">
      <c r="I1915" s="69"/>
    </row>
    <row r="1916" ht="18.75">
      <c r="I1916" s="69"/>
    </row>
    <row r="1917" ht="18.75">
      <c r="I1917" s="69"/>
    </row>
    <row r="1918" ht="18.75">
      <c r="I1918" s="69"/>
    </row>
    <row r="1919" ht="18.75">
      <c r="I1919" s="69"/>
    </row>
    <row r="1920" ht="18.75">
      <c r="I1920" s="69"/>
    </row>
    <row r="1921" ht="18.75">
      <c r="I1921" s="69"/>
    </row>
    <row r="1922" ht="18.75">
      <c r="I1922" s="69"/>
    </row>
    <row r="1923" ht="18.75">
      <c r="I1923" s="69"/>
    </row>
    <row r="1924" ht="18.75">
      <c r="I1924" s="69"/>
    </row>
    <row r="1925" ht="18.75">
      <c r="I1925" s="69"/>
    </row>
    <row r="1926" ht="18.75">
      <c r="I1926" s="69"/>
    </row>
    <row r="1927" ht="18.75">
      <c r="I1927" s="69"/>
    </row>
    <row r="1928" ht="18.75">
      <c r="I1928" s="69"/>
    </row>
    <row r="1929" ht="18.75">
      <c r="I1929" s="69"/>
    </row>
    <row r="1930" ht="18.75">
      <c r="I1930" s="69"/>
    </row>
    <row r="1931" ht="18.75">
      <c r="I1931" s="69"/>
    </row>
    <row r="1932" ht="18.75">
      <c r="I1932" s="69"/>
    </row>
    <row r="1933" ht="18.75">
      <c r="I1933" s="69"/>
    </row>
    <row r="1934" ht="18.75">
      <c r="I1934" s="69"/>
    </row>
    <row r="1935" ht="18.75">
      <c r="I1935" s="69"/>
    </row>
    <row r="1936" ht="18.75">
      <c r="I1936" s="69"/>
    </row>
    <row r="1937" ht="18.75">
      <c r="I1937" s="69"/>
    </row>
    <row r="1938" ht="18.75">
      <c r="I1938" s="69"/>
    </row>
    <row r="1939" ht="18.75">
      <c r="I1939" s="69"/>
    </row>
    <row r="1940" ht="18.75">
      <c r="I1940" s="69"/>
    </row>
    <row r="1941" ht="18.75">
      <c r="I1941" s="69"/>
    </row>
    <row r="1942" ht="18.75">
      <c r="I1942" s="69"/>
    </row>
    <row r="1943" ht="18.75">
      <c r="I1943" s="69"/>
    </row>
    <row r="1944" ht="18.75">
      <c r="I1944" s="69"/>
    </row>
    <row r="1945" ht="18.75">
      <c r="I1945" s="69"/>
    </row>
    <row r="1946" ht="18.75">
      <c r="I1946" s="69"/>
    </row>
    <row r="1947" ht="18.75">
      <c r="I1947" s="69"/>
    </row>
    <row r="1948" ht="18.75">
      <c r="I1948" s="69"/>
    </row>
    <row r="1949" ht="18.75">
      <c r="I1949" s="69"/>
    </row>
    <row r="1950" ht="18.75">
      <c r="I1950" s="69"/>
    </row>
    <row r="1951" ht="18.75">
      <c r="I1951" s="69"/>
    </row>
    <row r="1952" ht="18.75">
      <c r="I1952" s="69"/>
    </row>
    <row r="1953" ht="18.75">
      <c r="I1953" s="69"/>
    </row>
    <row r="1954" ht="18.75">
      <c r="I1954" s="69"/>
    </row>
    <row r="1955" ht="18.75">
      <c r="I1955" s="69"/>
    </row>
    <row r="1956" ht="18.75">
      <c r="I1956" s="69"/>
    </row>
    <row r="1957" ht="18.75">
      <c r="I1957" s="69"/>
    </row>
    <row r="1958" ht="18.75">
      <c r="I1958" s="69"/>
    </row>
    <row r="1959" ht="18.75">
      <c r="I1959" s="69"/>
    </row>
    <row r="1960" ht="18.75">
      <c r="I1960" s="69"/>
    </row>
    <row r="1961" ht="18.75">
      <c r="I1961" s="69"/>
    </row>
    <row r="1962" ht="18.75">
      <c r="I1962" s="69"/>
    </row>
    <row r="1963" ht="18.75">
      <c r="I1963" s="69"/>
    </row>
    <row r="1964" ht="18.75">
      <c r="I1964" s="69"/>
    </row>
    <row r="1965" ht="18.75">
      <c r="I1965" s="69"/>
    </row>
    <row r="1966" ht="18.75">
      <c r="I1966" s="69"/>
    </row>
    <row r="1967" ht="18.75">
      <c r="I1967" s="69"/>
    </row>
    <row r="1968" ht="18.75">
      <c r="I1968" s="69"/>
    </row>
    <row r="1969" ht="18.75">
      <c r="I1969" s="69"/>
    </row>
    <row r="1970" ht="18.75">
      <c r="I1970" s="69"/>
    </row>
    <row r="1971" ht="18.75">
      <c r="I1971" s="69"/>
    </row>
    <row r="1972" ht="18.75">
      <c r="I1972" s="69"/>
    </row>
    <row r="1973" ht="18.75">
      <c r="I1973" s="69"/>
    </row>
    <row r="1974" ht="18.75">
      <c r="I1974" s="69"/>
    </row>
    <row r="1975" ht="18.75">
      <c r="I1975" s="69"/>
    </row>
    <row r="1976" ht="18.75">
      <c r="I1976" s="69"/>
    </row>
    <row r="1977" ht="18.75">
      <c r="I1977" s="69"/>
    </row>
    <row r="1978" ht="18.75">
      <c r="I1978" s="69"/>
    </row>
    <row r="1979" ht="18.75">
      <c r="I1979" s="69"/>
    </row>
    <row r="1980" ht="18.75">
      <c r="I1980" s="69"/>
    </row>
    <row r="1981" ht="18.75">
      <c r="I1981" s="69"/>
    </row>
    <row r="1982" ht="18.75">
      <c r="I1982" s="69"/>
    </row>
    <row r="1983" ht="18.75">
      <c r="I1983" s="69"/>
    </row>
    <row r="1984" ht="18.75">
      <c r="I1984" s="69"/>
    </row>
    <row r="1985" ht="18.75">
      <c r="I1985" s="69"/>
    </row>
    <row r="1986" ht="18.75">
      <c r="I1986" s="69"/>
    </row>
    <row r="1987" ht="18.75">
      <c r="I1987" s="69"/>
    </row>
    <row r="1988" ht="18.75">
      <c r="I1988" s="69"/>
    </row>
    <row r="1989" ht="18.75">
      <c r="I1989" s="69"/>
    </row>
    <row r="1990" ht="18.75">
      <c r="I1990" s="69"/>
    </row>
    <row r="1991" ht="18.75">
      <c r="I1991" s="69"/>
    </row>
    <row r="1992" ht="18.75">
      <c r="I1992" s="69"/>
    </row>
    <row r="1993" ht="18.75">
      <c r="I1993" s="69"/>
    </row>
    <row r="1994" ht="18.75">
      <c r="I1994" s="69"/>
    </row>
    <row r="1995" ht="18.75">
      <c r="I1995" s="69"/>
    </row>
    <row r="1996" ht="18.75">
      <c r="I1996" s="69"/>
    </row>
    <row r="1997" ht="18.75">
      <c r="I1997" s="69"/>
    </row>
    <row r="1998" ht="18.75">
      <c r="I1998" s="69"/>
    </row>
    <row r="1999" ht="18.75">
      <c r="I1999" s="69"/>
    </row>
    <row r="2000" ht="18.75">
      <c r="I2000" s="69"/>
    </row>
    <row r="2001" ht="18.75">
      <c r="I2001" s="69"/>
    </row>
    <row r="2002" ht="18.75">
      <c r="I2002" s="69"/>
    </row>
    <row r="2003" ht="18.75">
      <c r="I2003" s="69"/>
    </row>
    <row r="2004" ht="18.75">
      <c r="I2004" s="69"/>
    </row>
    <row r="2005" ht="18.75">
      <c r="I2005" s="69"/>
    </row>
    <row r="2006" ht="18.75">
      <c r="I2006" s="69"/>
    </row>
    <row r="2007" ht="18.75">
      <c r="I2007" s="69"/>
    </row>
    <row r="2008" ht="18.75">
      <c r="I2008" s="69"/>
    </row>
    <row r="2009" ht="18.75">
      <c r="I2009" s="69"/>
    </row>
    <row r="2010" ht="18.75">
      <c r="I2010" s="69"/>
    </row>
    <row r="2011" ht="18.75">
      <c r="I2011" s="69"/>
    </row>
    <row r="2012" ht="18.75">
      <c r="I2012" s="69"/>
    </row>
    <row r="2013" ht="18.75">
      <c r="I2013" s="69"/>
    </row>
    <row r="2014" ht="18.75">
      <c r="I2014" s="69"/>
    </row>
    <row r="2015" ht="18.75">
      <c r="I2015" s="69"/>
    </row>
    <row r="2016" ht="18.75">
      <c r="I2016" s="69"/>
    </row>
    <row r="2017" ht="18.75">
      <c r="I2017" s="69"/>
    </row>
    <row r="2018" ht="18.75">
      <c r="I2018" s="69"/>
    </row>
    <row r="2019" ht="18.75">
      <c r="I2019" s="69"/>
    </row>
    <row r="2020" ht="18.75">
      <c r="I2020" s="69"/>
    </row>
    <row r="2021" ht="18.75">
      <c r="I2021" s="69"/>
    </row>
    <row r="2022" ht="18.75">
      <c r="I2022" s="69"/>
    </row>
    <row r="2023" ht="18.75">
      <c r="I2023" s="69"/>
    </row>
    <row r="2024" ht="18.75">
      <c r="I2024" s="69"/>
    </row>
    <row r="2025" ht="18.75">
      <c r="I2025" s="69"/>
    </row>
    <row r="2026" ht="18.75">
      <c r="I2026" s="69"/>
    </row>
    <row r="2027" ht="18.75">
      <c r="I2027" s="69"/>
    </row>
    <row r="2028" ht="18.75">
      <c r="I2028" s="69"/>
    </row>
    <row r="2029" ht="18.75">
      <c r="I2029" s="69"/>
    </row>
    <row r="2030" ht="18.75">
      <c r="I2030" s="69"/>
    </row>
    <row r="2031" ht="18.75">
      <c r="I2031" s="69"/>
    </row>
    <row r="2032" ht="18.75">
      <c r="I2032" s="69"/>
    </row>
    <row r="2033" ht="18.75">
      <c r="I2033" s="69"/>
    </row>
    <row r="2034" ht="18.75">
      <c r="I2034" s="69"/>
    </row>
    <row r="2035" ht="18.75">
      <c r="I2035" s="69"/>
    </row>
    <row r="2036" ht="18.75">
      <c r="I2036" s="69"/>
    </row>
    <row r="2037" ht="18.75">
      <c r="I2037" s="69"/>
    </row>
    <row r="2038" ht="18.75">
      <c r="I2038" s="69"/>
    </row>
    <row r="2039" ht="18.75">
      <c r="I2039" s="69"/>
    </row>
    <row r="2040" ht="18.75">
      <c r="I2040" s="69"/>
    </row>
    <row r="2041" ht="18.75">
      <c r="I2041" s="69"/>
    </row>
    <row r="2042" ht="18.75">
      <c r="I2042" s="69"/>
    </row>
    <row r="2043" ht="18.75">
      <c r="I2043" s="69"/>
    </row>
    <row r="2044" ht="18.75">
      <c r="I2044" s="69"/>
    </row>
    <row r="2045" ht="18.75">
      <c r="I2045" s="69"/>
    </row>
    <row r="2046" ht="18.75">
      <c r="I2046" s="69"/>
    </row>
    <row r="2047" ht="18.75">
      <c r="I2047" s="69"/>
    </row>
    <row r="2048" ht="18.75">
      <c r="I2048" s="69"/>
    </row>
    <row r="2049" ht="18.75">
      <c r="I2049" s="69"/>
    </row>
    <row r="2050" ht="18.75">
      <c r="I2050" s="69"/>
    </row>
    <row r="2051" ht="18.75">
      <c r="I2051" s="69"/>
    </row>
    <row r="2052" ht="18.75">
      <c r="I2052" s="69"/>
    </row>
    <row r="2053" ht="18.75">
      <c r="I2053" s="69"/>
    </row>
    <row r="2054" ht="18.75">
      <c r="I2054" s="69"/>
    </row>
    <row r="2055" ht="18.75">
      <c r="I2055" s="69"/>
    </row>
    <row r="2056" ht="18.75">
      <c r="I2056" s="69"/>
    </row>
    <row r="2057" ht="18.75">
      <c r="I2057" s="69"/>
    </row>
    <row r="2058" ht="18.75">
      <c r="I2058" s="69"/>
    </row>
    <row r="2059" ht="18.75">
      <c r="I2059" s="69"/>
    </row>
    <row r="2060" ht="18.75">
      <c r="I2060" s="69"/>
    </row>
    <row r="2061" ht="18.75">
      <c r="I2061" s="69"/>
    </row>
    <row r="2062" ht="18.75">
      <c r="I2062" s="69"/>
    </row>
    <row r="2063" ht="18.75">
      <c r="I2063" s="69"/>
    </row>
    <row r="2064" ht="18.75">
      <c r="I2064" s="69"/>
    </row>
    <row r="2065" ht="18.75">
      <c r="I2065" s="69"/>
    </row>
    <row r="2066" ht="18.75">
      <c r="I2066" s="69"/>
    </row>
    <row r="2067" ht="18.75">
      <c r="I2067" s="69"/>
    </row>
    <row r="2068" ht="18.75">
      <c r="I2068" s="69"/>
    </row>
    <row r="2069" ht="18.75">
      <c r="I2069" s="69"/>
    </row>
    <row r="2070" ht="18.75">
      <c r="I2070" s="69"/>
    </row>
    <row r="2071" ht="18.75">
      <c r="I2071" s="69"/>
    </row>
    <row r="2072" ht="18.75">
      <c r="I2072" s="69"/>
    </row>
    <row r="2073" ht="18.75">
      <c r="I2073" s="69"/>
    </row>
    <row r="2074" ht="18.75">
      <c r="I2074" s="69"/>
    </row>
    <row r="2075" ht="18.75">
      <c r="I2075" s="69"/>
    </row>
    <row r="2076" ht="18.75">
      <c r="I2076" s="69"/>
    </row>
    <row r="2077" ht="18.75">
      <c r="I2077" s="69"/>
    </row>
    <row r="2078" ht="18.75">
      <c r="I2078" s="69"/>
    </row>
    <row r="2079" ht="18.75">
      <c r="I2079" s="69"/>
    </row>
    <row r="2080" ht="18.75">
      <c r="I2080" s="69"/>
    </row>
    <row r="2081" ht="18.75">
      <c r="I2081" s="69"/>
    </row>
    <row r="2082" ht="18.75">
      <c r="I2082" s="69"/>
    </row>
    <row r="2083" ht="18.75">
      <c r="I2083" s="69"/>
    </row>
    <row r="2084" ht="18.75">
      <c r="I2084" s="69"/>
    </row>
    <row r="2085" ht="18.75">
      <c r="I2085" s="69"/>
    </row>
    <row r="2086" ht="18.75">
      <c r="I2086" s="69"/>
    </row>
    <row r="2087" ht="18.75">
      <c r="I2087" s="69"/>
    </row>
    <row r="2088" ht="18.75">
      <c r="I2088" s="69"/>
    </row>
    <row r="2089" ht="18.75">
      <c r="I2089" s="69"/>
    </row>
    <row r="2090" ht="18.75">
      <c r="I2090" s="69"/>
    </row>
    <row r="2091" ht="18.75">
      <c r="I2091" s="69"/>
    </row>
    <row r="2092" ht="18.75">
      <c r="I2092" s="69"/>
    </row>
    <row r="2093" ht="18.75">
      <c r="I2093" s="69"/>
    </row>
    <row r="2094" ht="18.75">
      <c r="I2094" s="69"/>
    </row>
    <row r="2095" ht="18.75">
      <c r="I2095" s="69"/>
    </row>
    <row r="2096" ht="18.75">
      <c r="I2096" s="69"/>
    </row>
    <row r="2097" ht="18.75">
      <c r="I2097" s="69"/>
    </row>
    <row r="2098" ht="18.75">
      <c r="I2098" s="69"/>
    </row>
    <row r="2099" ht="18.75">
      <c r="I2099" s="69"/>
    </row>
    <row r="2100" ht="18.75">
      <c r="I2100" s="69"/>
    </row>
    <row r="2101" ht="18.75">
      <c r="I2101" s="69"/>
    </row>
    <row r="2102" ht="18.75">
      <c r="I2102" s="69"/>
    </row>
    <row r="2103" ht="18.75">
      <c r="I2103" s="69"/>
    </row>
    <row r="2104" ht="18.75">
      <c r="I2104" s="69"/>
    </row>
    <row r="2105" ht="18.75">
      <c r="I2105" s="69"/>
    </row>
    <row r="2106" ht="18.75">
      <c r="I2106" s="69"/>
    </row>
    <row r="2107" ht="18.75">
      <c r="I2107" s="69"/>
    </row>
    <row r="2108" ht="18.75">
      <c r="I2108" s="69"/>
    </row>
    <row r="2109" ht="18.75">
      <c r="I2109" s="69"/>
    </row>
    <row r="2110" ht="18.75">
      <c r="I2110" s="69"/>
    </row>
    <row r="2111" ht="18.75">
      <c r="I2111" s="69"/>
    </row>
    <row r="2112" ht="18.75">
      <c r="I2112" s="69"/>
    </row>
    <row r="2113" ht="18.75">
      <c r="I2113" s="69"/>
    </row>
    <row r="2114" ht="18.75">
      <c r="I2114" s="69"/>
    </row>
    <row r="2115" ht="18.75">
      <c r="I2115" s="69"/>
    </row>
    <row r="2116" ht="18.75">
      <c r="I2116" s="69"/>
    </row>
    <row r="2117" ht="18.75">
      <c r="I2117" s="69"/>
    </row>
    <row r="2118" ht="18.75">
      <c r="I2118" s="69"/>
    </row>
    <row r="2119" ht="18.75">
      <c r="I2119" s="69"/>
    </row>
    <row r="2120" ht="18.75">
      <c r="I2120" s="69"/>
    </row>
    <row r="2121" ht="18.75">
      <c r="I2121" s="69"/>
    </row>
    <row r="2122" ht="18.75">
      <c r="I2122" s="69"/>
    </row>
    <row r="2123" ht="18.75">
      <c r="I2123" s="69"/>
    </row>
    <row r="2124" ht="18.75">
      <c r="I2124" s="69"/>
    </row>
    <row r="2125" ht="18.75">
      <c r="I2125" s="69"/>
    </row>
    <row r="2126" ht="18.75">
      <c r="I2126" s="69"/>
    </row>
    <row r="2127" ht="18.75">
      <c r="I2127" s="69"/>
    </row>
    <row r="2128" ht="18.75">
      <c r="I2128" s="69"/>
    </row>
    <row r="2129" ht="18.75">
      <c r="I2129" s="69"/>
    </row>
    <row r="2130" ht="18.75">
      <c r="I2130" s="69"/>
    </row>
    <row r="2131" ht="18.75">
      <c r="I2131" s="69"/>
    </row>
    <row r="2132" ht="18.75">
      <c r="I2132" s="69"/>
    </row>
    <row r="2133" ht="18.75">
      <c r="I2133" s="69"/>
    </row>
    <row r="2134" ht="18.75">
      <c r="I2134" s="69"/>
    </row>
    <row r="2135" ht="18.75">
      <c r="I2135" s="69"/>
    </row>
    <row r="2136" ht="18.75">
      <c r="I2136" s="69"/>
    </row>
    <row r="2137" ht="18.75">
      <c r="I2137" s="69"/>
    </row>
    <row r="2138" ht="18.75">
      <c r="I2138" s="69"/>
    </row>
    <row r="2139" ht="18.75">
      <c r="I2139" s="69"/>
    </row>
    <row r="2140" ht="18.75">
      <c r="I2140" s="69"/>
    </row>
    <row r="2141" ht="18.75">
      <c r="I2141" s="69"/>
    </row>
    <row r="2142" ht="18.75">
      <c r="I2142" s="69"/>
    </row>
    <row r="2143" ht="18.75">
      <c r="I2143" s="69"/>
    </row>
    <row r="2144" ht="18.75">
      <c r="I2144" s="69"/>
    </row>
    <row r="2145" ht="18.75">
      <c r="I2145" s="69"/>
    </row>
    <row r="2146" ht="18.75">
      <c r="I2146" s="69"/>
    </row>
    <row r="2147" ht="18.75">
      <c r="I2147" s="69"/>
    </row>
    <row r="2148" ht="18.75">
      <c r="I2148" s="69"/>
    </row>
    <row r="2149" ht="18.75">
      <c r="I2149" s="69"/>
    </row>
    <row r="2150" ht="18.75">
      <c r="I2150" s="69"/>
    </row>
    <row r="2151" ht="18.75">
      <c r="I2151" s="69"/>
    </row>
    <row r="2152" ht="18.75">
      <c r="I2152" s="69"/>
    </row>
    <row r="2153" ht="18.75">
      <c r="I2153" s="69"/>
    </row>
    <row r="2154" ht="18.75">
      <c r="I2154" s="69"/>
    </row>
    <row r="2155" ht="18.75">
      <c r="I2155" s="69"/>
    </row>
    <row r="2156" ht="18.75">
      <c r="I2156" s="69"/>
    </row>
    <row r="2157" ht="18.75">
      <c r="I2157" s="69"/>
    </row>
    <row r="2158" ht="18.75">
      <c r="I2158" s="69"/>
    </row>
    <row r="2159" ht="18.75">
      <c r="I2159" s="69"/>
    </row>
    <row r="2160" ht="18.75">
      <c r="I2160" s="69"/>
    </row>
    <row r="2161" ht="18.75">
      <c r="I2161" s="69"/>
    </row>
    <row r="2162" ht="18.75">
      <c r="I2162" s="69"/>
    </row>
    <row r="2163" ht="18.75">
      <c r="I2163" s="69"/>
    </row>
    <row r="2164" ht="18.75">
      <c r="I2164" s="69"/>
    </row>
    <row r="2165" ht="18.75">
      <c r="I2165" s="69"/>
    </row>
    <row r="2166" ht="18.75">
      <c r="I2166" s="69"/>
    </row>
    <row r="2167" ht="18.75">
      <c r="I2167" s="69"/>
    </row>
    <row r="2168" ht="18.75">
      <c r="I2168" s="69"/>
    </row>
    <row r="2169" ht="18.75">
      <c r="I2169" s="69"/>
    </row>
    <row r="2170" ht="18.75">
      <c r="I2170" s="69"/>
    </row>
    <row r="2171" ht="18.75">
      <c r="I2171" s="69"/>
    </row>
    <row r="2172" ht="18.75">
      <c r="I2172" s="69"/>
    </row>
    <row r="2173" ht="18.75">
      <c r="I2173" s="69"/>
    </row>
    <row r="2174" ht="18.75">
      <c r="I2174" s="69"/>
    </row>
    <row r="2175" ht="18.75">
      <c r="I2175" s="69"/>
    </row>
    <row r="2176" ht="18.75">
      <c r="I2176" s="69"/>
    </row>
    <row r="2177" ht="18.75">
      <c r="I2177" s="69"/>
    </row>
  </sheetData>
  <sheetProtection/>
  <mergeCells count="11">
    <mergeCell ref="D1:J1"/>
    <mergeCell ref="B3:I3"/>
    <mergeCell ref="B2:I2"/>
    <mergeCell ref="H4:I4"/>
    <mergeCell ref="A371:B371"/>
    <mergeCell ref="F371:I371"/>
    <mergeCell ref="A8:J8"/>
    <mergeCell ref="C5:F5"/>
    <mergeCell ref="H5:I5"/>
    <mergeCell ref="C7:F7"/>
    <mergeCell ref="C6:F6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73" max="8" man="1"/>
    <brk id="3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</cp:lastModifiedBy>
  <cp:lastPrinted>2023-03-23T08:07:15Z</cp:lastPrinted>
  <dcterms:created xsi:type="dcterms:W3CDTF">2002-11-07T15:25:18Z</dcterms:created>
  <dcterms:modified xsi:type="dcterms:W3CDTF">2023-06-06T08:46:26Z</dcterms:modified>
  <cp:category/>
  <cp:version/>
  <cp:contentType/>
  <cp:contentStatus/>
</cp:coreProperties>
</file>