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921" activeTab="2"/>
  </bookViews>
  <sheets>
    <sheet name="Паспорт" sheetId="1" r:id="rId1"/>
    <sheet name="График" sheetId="2" r:id="rId2"/>
    <sheet name="Финансовый план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<sst xmlns="http://schemas.openxmlformats.org/spreadsheetml/2006/main" count="84" uniqueCount="64">
  <si>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Паспорт инвестиционной программы</t>
  </si>
  <si>
    <t>График реализации мероприятий инвестиционной программы, включая график ввода объектов централизованных систем водоснабжения в эксплуатацию</t>
  </si>
  <si>
    <t>Наименование регулируемой организации, в отношении которой разрабатывается инвестиционная программа</t>
  </si>
  <si>
    <t>Местонахождение регулируемой организации</t>
  </si>
  <si>
    <t>Контакты лиц, ответственных за разработку инвестиционной программы</t>
  </si>
  <si>
    <t>Период реализации инвестиционной программы</t>
  </si>
  <si>
    <t>Наименование органа местного самоуправления поселения (городского округа), согласовавшего инвестиционную программу</t>
  </si>
  <si>
    <t>Местонахождение органа местного самоуправления поселения (городского округа), согласовавшего инвестиционную программу</t>
  </si>
  <si>
    <t>Плановые значения показателей надежности, качества и энергоэффективности объектов централизованных систем водоснабжения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</si>
  <si>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 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</si>
  <si>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 результатам производственного контроля качества питьевой воды, %</t>
  </si>
  <si>
    <t>Наименование показателя</t>
  </si>
  <si>
    <t>№</t>
  </si>
  <si>
    <t>Наименование мероприятия</t>
  </si>
  <si>
    <t>Начало реализации мероприятия</t>
  </si>
  <si>
    <t>Окончание реализации мероприятия</t>
  </si>
  <si>
    <t>Ввод в эксплуатацию (конкретизировать до квартала)</t>
  </si>
  <si>
    <t>Финансовые потребности всего, тыс. руб.</t>
  </si>
  <si>
    <t>Плата за подключение</t>
  </si>
  <si>
    <t>Собственные средства</t>
  </si>
  <si>
    <t>Прочие источники</t>
  </si>
  <si>
    <t>Плановые значения показателей на каждый год  срока действия программы</t>
  </si>
  <si>
    <t xml:space="preserve">Наименование мероприятия, налоги, возникающие в результате реализации инвестиционной программы </t>
  </si>
  <si>
    <t>Реализация мероприятий по годам за счет соответствующего источника финансирования, тыс. руб.</t>
  </si>
  <si>
    <t>Налог на прибыль</t>
  </si>
  <si>
    <t>Инвестиционный проект № 1</t>
  </si>
  <si>
    <t>Всего по инвестиционному проекту № 1</t>
  </si>
  <si>
    <t>подпись</t>
  </si>
  <si>
    <t>Должность лица, уполномоченного представлять организацию</t>
  </si>
  <si>
    <t xml:space="preserve">ФИО </t>
  </si>
  <si>
    <t>Источники финансирования инвестиционной программы по годам в прогнозных ценах соответствующего года реализации (без учета налога на прибыль)</t>
  </si>
  <si>
    <r>
      <t>Замена стального магистрального водовода сырой воды</t>
    </r>
    <r>
      <rPr>
        <sz val="12"/>
        <color indexed="8"/>
        <rFont val="Times New Roman"/>
        <family val="1"/>
      </rPr>
      <t xml:space="preserve"> (правая нить) от НС «Казачий Ерик» до НС-2 протяженностью – 5220 м с установкой станций катодной защиты</t>
    </r>
  </si>
  <si>
    <t xml:space="preserve">Финансовые потребности всего в 2019 году </t>
  </si>
  <si>
    <t>Финансовые потребности всего в 2020 году</t>
  </si>
  <si>
    <t>Прибыль в тарифе на капитальные вложения</t>
  </si>
  <si>
    <t xml:space="preserve">Финансовые потребности всего в 2021 году </t>
  </si>
  <si>
    <t xml:space="preserve">Финансовые потребности всего в 2022 году </t>
  </si>
  <si>
    <t xml:space="preserve">Финансовые потребности всего в 2023 году </t>
  </si>
  <si>
    <t xml:space="preserve">Государственное унитарное предприятие Краснодарского края «Кубаньводкомплекс» </t>
  </si>
  <si>
    <t xml:space="preserve">350062, Краснодарский край, г. Краснодар, ул. им. Каляева, д. 196 </t>
  </si>
  <si>
    <t>Администрации Таманского сельского поселения муниципального образования Темрюкского района</t>
  </si>
  <si>
    <t>353556, Россия, Краснодарский край, Темрюкский район, ст. Тамань, ул. Карла Маркса,106</t>
  </si>
  <si>
    <t>350063, Краснодарский край, г. Краснодар, ул. Красная, 22, тел.: 2551420</t>
  </si>
  <si>
    <t>Исполняющий обязанности директора Лазарев Александр Александрович Телефон: +7 (861) 2267300, Email: kubanaqua@mail.ru</t>
  </si>
  <si>
    <t>2019-2023 годы</t>
  </si>
  <si>
    <t>Региональная энергетическая комиссия – департамент цен и тарифов Краснодарского края</t>
  </si>
  <si>
    <t>Местонахождение уполномоченного органа исполнительной власти субъекта Российской Федерации утвердившего инвестиционную программу</t>
  </si>
  <si>
    <t>Наименование уполномоченного органа исполнительной власти субъекта Российской Федерации, утвердившего инвестиционную программу</t>
  </si>
  <si>
    <t>3. Показатель рассчитан на основании фактических потерь воды в централизованных системах водоснабжения при её транспортировке в общем объёме, поданной в водопроводную сеть</t>
  </si>
  <si>
    <t>Примечания: 1. Показатель учитывает количество перерывов в подаче воды, произошедших в результате аварий, повреждений и иных технологических нарушений на магистральных сетях холодного водоснабжения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</si>
  <si>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год, ед./км1</t>
  </si>
  <si>
    <t>Доля нормативных потерь воды в централизованных системах водоснабжения при ее транспортировке в  общем объеме, поданной в водопроводную сеть, % 2</t>
  </si>
  <si>
    <t>Удельный расход электрической энергии, потребляемой в технологическом процессе подготовки  и транспортировки питьевой воды, на единицу объема воды, отпускаемой в сеть, кВт*ч/м3 *4</t>
  </si>
  <si>
    <t>Доля  потерь воды в централизованных системах водоснабжения при ее транспортировке в  общем объеме, поданной в водопроводную сеть, % 3</t>
  </si>
  <si>
    <t>4. В данные показатели отдельно не заявлены в связи с тем, что в настоящий момент технический учёт расхода электроэнергии, потребляемой в технологическом процессе подготовки и транспортировки питьевой воды (II подъём и выше) не представляется возможным, т.к. раздельного учёта электроэнергии по составляющим вышеуказанных процессов нет.</t>
  </si>
  <si>
    <t>2. Доля потерь воды в централизованных системах водоснабжения при её транспортировке в общем объёме, поданной в водопроводную сеть, утвержденные в производственной программе РЭК КК. Срок реализации ПП 2018-2020 годы, далее показатели не утверждены</t>
  </si>
  <si>
    <t>Реконструкция стального магистрального водовода сырой воды (правая нить) от НС «Казачий Ерик» до НС-2 с установкой станций катодной защиты</t>
  </si>
  <si>
    <t>4 квартал 2023</t>
  </si>
  <si>
    <t>1 квартал 2019</t>
  </si>
  <si>
    <t>Старотитаровское с.п</t>
  </si>
  <si>
    <t>с учетом протяженности</t>
  </si>
  <si>
    <t xml:space="preserve">инвест </t>
  </si>
  <si>
    <t>Всего</t>
  </si>
  <si>
    <t>индив. плата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</si>
</sst>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  <numFmt numFmtId="166" formatCode="###0;#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0" fontId="5" fillId="0" borderId="0">
      <alignment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1" applyNumberFormat="0" applyAlignment="0">
      <protection locked="0"/>
    </xf>
    <xf numFmtId="165" fontId="8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7" fillId="20" borderId="1" applyNumberFormat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49" fontId="14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15" fillId="29" borderId="1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33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4" fillId="33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36" borderId="0" applyFont="0" applyBorder="0">
      <alignment horizontal="right"/>
      <protection/>
    </xf>
    <xf numFmtId="4" fontId="4" fillId="36" borderId="0" applyBorder="0">
      <alignment horizontal="right"/>
      <protection/>
    </xf>
    <xf numFmtId="0" fontId="63" fillId="37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2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2" xfId="0" applyFont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8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9" fillId="0" borderId="16" xfId="0" applyFont="1" applyBorder="1" applyAlignment="1">
      <alignment horizontal="justify" vertical="center" wrapText="1"/>
    </xf>
    <xf numFmtId="0" fontId="71" fillId="0" borderId="0" xfId="0" applyFont="1" applyAlignment="1">
      <alignment horizontal="justify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top" wrapText="1"/>
    </xf>
    <xf numFmtId="0" fontId="73" fillId="39" borderId="20" xfId="0" applyFont="1" applyFill="1" applyBorder="1" applyAlignment="1">
      <alignment horizontal="center" vertical="center" wrapText="1"/>
    </xf>
    <xf numFmtId="0" fontId="73" fillId="39" borderId="19" xfId="0" applyFont="1" applyFill="1" applyBorder="1" applyAlignment="1">
      <alignment horizontal="center" vertical="center" wrapText="1"/>
    </xf>
    <xf numFmtId="0" fontId="64" fillId="40" borderId="0" xfId="0" applyFont="1" applyFill="1" applyAlignment="1">
      <alignment/>
    </xf>
    <xf numFmtId="0" fontId="66" fillId="40" borderId="0" xfId="0" applyFont="1" applyFill="1" applyAlignment="1">
      <alignment/>
    </xf>
    <xf numFmtId="0" fontId="74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38" borderId="13" xfId="0" applyFont="1" applyFill="1" applyBorder="1" applyAlignment="1">
      <alignment horizontal="center" vertical="center" wrapText="1"/>
    </xf>
    <xf numFmtId="0" fontId="64" fillId="38" borderId="2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</cellXfs>
  <cellStyles count="9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4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10" xfId="83"/>
    <cellStyle name="Обычный 11 3" xfId="84"/>
    <cellStyle name="Обычный 12 2" xfId="85"/>
    <cellStyle name="Обычный 12 2 2" xfId="86"/>
    <cellStyle name="Обычный 12 2 3" xfId="87"/>
    <cellStyle name="Обычный 2" xfId="88"/>
    <cellStyle name="Обычный 2 2" xfId="89"/>
    <cellStyle name="Обычный 2 3" xfId="90"/>
    <cellStyle name="Обычный 2 7" xfId="91"/>
    <cellStyle name="Обычный 2_НВВ - сети долгосрочный (15.07) - передано на оформление 2" xfId="92"/>
    <cellStyle name="Обычный 3" xfId="93"/>
    <cellStyle name="Обычный 3 2" xfId="94"/>
    <cellStyle name="Обычный 3 3" xfId="95"/>
    <cellStyle name="Обычный 4" xfId="96"/>
    <cellStyle name="Обычный 5" xfId="97"/>
    <cellStyle name="Обычный 9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ормула 3" xfId="107"/>
    <cellStyle name="Формула_GRES.2007.5" xfId="108"/>
    <cellStyle name="Хороший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4.28125" style="1" customWidth="1"/>
    <col min="2" max="2" width="52.8515625" style="8" customWidth="1"/>
    <col min="3" max="5" width="14.140625" style="1" customWidth="1"/>
    <col min="6" max="6" width="14.140625" style="30" customWidth="1"/>
    <col min="7" max="7" width="14.140625" style="1" customWidth="1"/>
    <col min="8" max="13" width="9.140625" style="1" customWidth="1"/>
    <col min="14" max="14" width="0.9921875" style="1" customWidth="1"/>
    <col min="15" max="15" width="3.140625" style="1" hidden="1" customWidth="1"/>
    <col min="16" max="17" width="9.140625" style="1" hidden="1" customWidth="1"/>
    <col min="18" max="18" width="29.57421875" style="1" hidden="1" customWidth="1"/>
    <col min="19" max="25" width="0" style="1" hidden="1" customWidth="1"/>
    <col min="26" max="16384" width="9.140625" style="1" customWidth="1"/>
  </cols>
  <sheetData>
    <row r="1" spans="2:7" ht="33.75" customHeight="1">
      <c r="B1" s="67" t="s">
        <v>0</v>
      </c>
      <c r="C1" s="67"/>
      <c r="D1" s="67"/>
      <c r="E1" s="67"/>
      <c r="F1" s="67"/>
      <c r="G1" s="67"/>
    </row>
    <row r="2" spans="2:7" ht="51.75" customHeight="1">
      <c r="B2" s="2" t="s">
        <v>2</v>
      </c>
      <c r="C2" s="68" t="s">
        <v>38</v>
      </c>
      <c r="D2" s="68"/>
      <c r="E2" s="68"/>
      <c r="F2" s="68"/>
      <c r="G2" s="68"/>
    </row>
    <row r="3" spans="2:7" ht="66" customHeight="1">
      <c r="B3" s="2" t="s">
        <v>3</v>
      </c>
      <c r="C3" s="68" t="s">
        <v>39</v>
      </c>
      <c r="D3" s="68"/>
      <c r="E3" s="68"/>
      <c r="F3" s="68"/>
      <c r="G3" s="68"/>
    </row>
    <row r="4" spans="2:18" ht="38.25" customHeight="1">
      <c r="B4" s="2" t="s">
        <v>4</v>
      </c>
      <c r="C4" s="68" t="s">
        <v>43</v>
      </c>
      <c r="D4" s="68"/>
      <c r="E4" s="68"/>
      <c r="F4" s="68"/>
      <c r="G4" s="68"/>
      <c r="Q4" s="30"/>
      <c r="R4" s="30"/>
    </row>
    <row r="5" spans="2:18" ht="48" customHeight="1">
      <c r="B5" s="2" t="s">
        <v>5</v>
      </c>
      <c r="C5" s="68" t="s">
        <v>44</v>
      </c>
      <c r="D5" s="68"/>
      <c r="E5" s="68"/>
      <c r="F5" s="68"/>
      <c r="G5" s="68"/>
      <c r="Q5" s="30"/>
      <c r="R5" s="30"/>
    </row>
    <row r="6" spans="2:18" ht="71.25" customHeight="1">
      <c r="B6" s="2" t="s">
        <v>47</v>
      </c>
      <c r="C6" s="68" t="s">
        <v>45</v>
      </c>
      <c r="D6" s="68"/>
      <c r="E6" s="68"/>
      <c r="F6" s="68"/>
      <c r="G6" s="68"/>
      <c r="Q6" s="30"/>
      <c r="R6" s="30"/>
    </row>
    <row r="7" spans="2:18" ht="124.5" customHeight="1">
      <c r="B7" s="2" t="s">
        <v>46</v>
      </c>
      <c r="C7" s="68" t="s">
        <v>42</v>
      </c>
      <c r="D7" s="68"/>
      <c r="E7" s="68"/>
      <c r="F7" s="68"/>
      <c r="G7" s="68"/>
      <c r="Q7" s="30"/>
      <c r="R7" s="30"/>
    </row>
    <row r="8" spans="2:18" ht="45">
      <c r="B8" s="2" t="s">
        <v>6</v>
      </c>
      <c r="C8" s="68" t="s">
        <v>40</v>
      </c>
      <c r="D8" s="68"/>
      <c r="E8" s="68"/>
      <c r="F8" s="68"/>
      <c r="G8" s="68"/>
      <c r="Q8" s="30"/>
      <c r="R8" s="30"/>
    </row>
    <row r="9" spans="2:18" ht="45">
      <c r="B9" s="2" t="s">
        <v>7</v>
      </c>
      <c r="C9" s="68" t="s">
        <v>41</v>
      </c>
      <c r="D9" s="68"/>
      <c r="E9" s="68"/>
      <c r="F9" s="68"/>
      <c r="G9" s="68"/>
      <c r="Q9" s="30"/>
      <c r="R9" s="30"/>
    </row>
    <row r="10" spans="2:7" s="18" customFormat="1" ht="45" customHeight="1">
      <c r="B10" s="69" t="s">
        <v>8</v>
      </c>
      <c r="C10" s="69"/>
      <c r="D10" s="69"/>
      <c r="E10" s="69"/>
      <c r="F10" s="69"/>
      <c r="G10" s="69"/>
    </row>
    <row r="11" spans="2:7" s="18" customFormat="1" ht="27" customHeight="1">
      <c r="B11" s="68" t="s">
        <v>11</v>
      </c>
      <c r="C11" s="68" t="s">
        <v>21</v>
      </c>
      <c r="D11" s="68"/>
      <c r="E11" s="68"/>
      <c r="F11" s="68"/>
      <c r="G11" s="68"/>
    </row>
    <row r="12" spans="2:7" s="18" customFormat="1" ht="27" customHeight="1">
      <c r="B12" s="68"/>
      <c r="C12" s="5">
        <v>2019</v>
      </c>
      <c r="D12" s="4">
        <v>2020</v>
      </c>
      <c r="E12" s="4">
        <v>2021</v>
      </c>
      <c r="F12" s="9">
        <v>2022</v>
      </c>
      <c r="G12" s="4">
        <v>2023</v>
      </c>
    </row>
    <row r="13" spans="2:25" s="18" customFormat="1" ht="204.75" customHeight="1">
      <c r="B13" s="2" t="s">
        <v>9</v>
      </c>
      <c r="C13" s="29">
        <v>0</v>
      </c>
      <c r="D13" s="9">
        <v>0</v>
      </c>
      <c r="E13" s="9">
        <v>0</v>
      </c>
      <c r="F13" s="9">
        <v>0</v>
      </c>
      <c r="G13" s="9">
        <v>0</v>
      </c>
      <c r="R13" s="55"/>
      <c r="S13" s="55"/>
      <c r="T13" s="55"/>
      <c r="U13" s="55"/>
      <c r="V13" s="55"/>
      <c r="W13" s="55"/>
      <c r="X13" s="55"/>
      <c r="Y13" s="55"/>
    </row>
    <row r="14" spans="2:25" s="18" customFormat="1" ht="75">
      <c r="B14" s="2" t="s">
        <v>10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R14" s="55"/>
      <c r="S14" s="55"/>
      <c r="T14" s="55"/>
      <c r="U14" s="55"/>
      <c r="V14" s="55"/>
      <c r="W14" s="55"/>
      <c r="X14" s="55"/>
      <c r="Y14" s="55"/>
    </row>
    <row r="15" spans="2:25" s="18" customFormat="1" ht="60">
      <c r="B15" s="3" t="s">
        <v>50</v>
      </c>
      <c r="C15" s="29">
        <v>0.38</v>
      </c>
      <c r="D15" s="9">
        <v>0.35</v>
      </c>
      <c r="E15" s="9">
        <v>0.35</v>
      </c>
      <c r="F15" s="9">
        <v>0.35</v>
      </c>
      <c r="G15" s="9">
        <v>0.35</v>
      </c>
      <c r="R15" s="55"/>
      <c r="S15" s="55"/>
      <c r="T15" s="55"/>
      <c r="U15" s="55"/>
      <c r="V15" s="55"/>
      <c r="W15" s="55"/>
      <c r="X15" s="55"/>
      <c r="Y15" s="55"/>
    </row>
    <row r="16" spans="2:25" s="18" customFormat="1" ht="45" customHeight="1" thickBot="1">
      <c r="B16" s="2" t="s">
        <v>51</v>
      </c>
      <c r="C16" s="29">
        <v>38.2</v>
      </c>
      <c r="D16" s="9">
        <v>38.2</v>
      </c>
      <c r="E16" s="16"/>
      <c r="F16" s="31"/>
      <c r="G16" s="16"/>
      <c r="R16" s="56"/>
      <c r="S16" s="56"/>
      <c r="T16" s="56"/>
      <c r="U16" s="56"/>
      <c r="V16" s="56"/>
      <c r="W16" s="56"/>
      <c r="X16" s="56"/>
      <c r="Y16" s="56"/>
    </row>
    <row r="17" spans="2:25" s="18" customFormat="1" ht="74.25" customHeight="1" thickBot="1">
      <c r="B17" s="11" t="s">
        <v>53</v>
      </c>
      <c r="C17" s="33">
        <v>56.4</v>
      </c>
      <c r="D17" s="45">
        <v>56.3</v>
      </c>
      <c r="E17" s="45">
        <v>56.3</v>
      </c>
      <c r="F17" s="45">
        <v>56.3</v>
      </c>
      <c r="G17" s="45">
        <v>56.27</v>
      </c>
      <c r="R17" s="57"/>
      <c r="S17" s="60"/>
      <c r="T17" s="53"/>
      <c r="U17" s="63"/>
      <c r="V17" s="63"/>
      <c r="W17" s="63"/>
      <c r="X17" s="63"/>
      <c r="Y17" s="63"/>
    </row>
    <row r="18" spans="1:25" s="18" customFormat="1" ht="74.25" customHeight="1" thickBot="1">
      <c r="A18" s="31"/>
      <c r="B18" s="34" t="s">
        <v>52</v>
      </c>
      <c r="C18" s="29">
        <v>1.1942</v>
      </c>
      <c r="D18" s="9">
        <v>1.1942</v>
      </c>
      <c r="E18" s="9">
        <v>1.2</v>
      </c>
      <c r="F18" s="9">
        <v>1.2</v>
      </c>
      <c r="G18" s="9">
        <v>1.199</v>
      </c>
      <c r="R18" s="58"/>
      <c r="S18" s="61"/>
      <c r="T18" s="39"/>
      <c r="U18" s="39"/>
      <c r="V18" s="37"/>
      <c r="W18" s="37"/>
      <c r="X18" s="39"/>
      <c r="Y18" s="39"/>
    </row>
    <row r="19" spans="1:25" s="18" customFormat="1" ht="33" customHeight="1" thickBot="1">
      <c r="A19" s="19"/>
      <c r="B19" s="64" t="s">
        <v>49</v>
      </c>
      <c r="C19" s="64"/>
      <c r="D19" s="64"/>
      <c r="E19" s="64"/>
      <c r="F19" s="64"/>
      <c r="G19" s="64"/>
      <c r="R19" s="58"/>
      <c r="S19" s="61"/>
      <c r="T19" s="39"/>
      <c r="U19" s="39"/>
      <c r="V19" s="37"/>
      <c r="W19" s="37"/>
      <c r="X19" s="39"/>
      <c r="Y19" s="39"/>
    </row>
    <row r="20" spans="1:25" s="18" customFormat="1" ht="60" customHeight="1" thickBot="1">
      <c r="A20" s="19"/>
      <c r="B20" s="65" t="s">
        <v>55</v>
      </c>
      <c r="C20" s="65"/>
      <c r="D20" s="65"/>
      <c r="E20" s="65"/>
      <c r="F20" s="65"/>
      <c r="G20" s="65"/>
      <c r="R20" s="58"/>
      <c r="S20" s="61"/>
      <c r="T20" s="39"/>
      <c r="U20" s="39"/>
      <c r="V20" s="37"/>
      <c r="W20" s="37"/>
      <c r="X20" s="39"/>
      <c r="Y20" s="39"/>
    </row>
    <row r="21" spans="1:25" s="18" customFormat="1" ht="43.5" customHeight="1" thickBot="1">
      <c r="A21" s="19"/>
      <c r="B21" s="65" t="s">
        <v>48</v>
      </c>
      <c r="C21" s="65"/>
      <c r="D21" s="65"/>
      <c r="E21" s="65"/>
      <c r="F21" s="65"/>
      <c r="G21" s="65"/>
      <c r="R21" s="58"/>
      <c r="S21" s="61"/>
      <c r="T21" s="39"/>
      <c r="U21" s="39"/>
      <c r="V21" s="37"/>
      <c r="W21" s="37"/>
      <c r="X21" s="39"/>
      <c r="Y21" s="39"/>
    </row>
    <row r="22" spans="1:25" s="18" customFormat="1" ht="54" customHeight="1" thickBot="1">
      <c r="A22" s="19"/>
      <c r="B22" s="65" t="s">
        <v>54</v>
      </c>
      <c r="C22" s="65"/>
      <c r="D22" s="65"/>
      <c r="E22" s="65"/>
      <c r="F22" s="65"/>
      <c r="G22" s="65"/>
      <c r="R22" s="58"/>
      <c r="S22" s="61"/>
      <c r="T22" s="39"/>
      <c r="U22" s="39"/>
      <c r="V22" s="37"/>
      <c r="W22" s="37"/>
      <c r="X22" s="39"/>
      <c r="Y22" s="39"/>
    </row>
    <row r="23" spans="17:25" ht="15.75" thickBot="1">
      <c r="Q23" s="30"/>
      <c r="R23" s="59"/>
      <c r="S23" s="62"/>
      <c r="T23" s="38">
        <v>2019</v>
      </c>
      <c r="U23" s="38">
        <v>2020</v>
      </c>
      <c r="V23" s="53">
        <v>2021</v>
      </c>
      <c r="W23" s="54"/>
      <c r="X23" s="38">
        <v>2022</v>
      </c>
      <c r="Y23" s="39">
        <v>2023</v>
      </c>
    </row>
    <row r="24" spans="2:25" ht="30.75" thickBot="1">
      <c r="B24" s="1" t="s">
        <v>28</v>
      </c>
      <c r="C24" s="66" t="s">
        <v>27</v>
      </c>
      <c r="D24" s="66"/>
      <c r="E24" s="66" t="s">
        <v>29</v>
      </c>
      <c r="F24" s="66"/>
      <c r="G24" s="66"/>
      <c r="R24" s="41"/>
      <c r="S24" s="38"/>
      <c r="T24" s="38"/>
      <c r="U24" s="38">
        <v>56.3</v>
      </c>
      <c r="V24" s="38">
        <v>56.3</v>
      </c>
      <c r="W24" s="53">
        <v>56.3</v>
      </c>
      <c r="X24" s="54"/>
      <c r="Y24" s="39">
        <v>56.27</v>
      </c>
    </row>
    <row r="25" spans="18:25" s="30" customFormat="1" ht="15.75" thickBot="1">
      <c r="R25" s="41"/>
      <c r="S25" s="38"/>
      <c r="T25" s="38"/>
      <c r="U25" s="38"/>
      <c r="V25" s="38"/>
      <c r="W25" s="43"/>
      <c r="X25" s="44"/>
      <c r="Y25" s="39"/>
    </row>
    <row r="26" spans="18:25" ht="15">
      <c r="R26" s="40"/>
      <c r="S26" s="40"/>
      <c r="T26" s="40"/>
      <c r="U26" s="40"/>
      <c r="V26" s="40"/>
      <c r="W26" s="40"/>
      <c r="X26" s="40"/>
      <c r="Y26" s="40"/>
    </row>
    <row r="27" spans="18:25" ht="18.75">
      <c r="R27" s="51"/>
      <c r="S27" s="51"/>
      <c r="T27" s="51"/>
      <c r="U27" s="51"/>
      <c r="V27" s="51"/>
      <c r="W27" s="51"/>
      <c r="X27" s="51"/>
      <c r="Y27" s="51"/>
    </row>
    <row r="28" spans="18:25" ht="15.75">
      <c r="R28" s="52"/>
      <c r="S28" s="52"/>
      <c r="T28" s="52"/>
      <c r="U28" s="52"/>
      <c r="V28" s="52"/>
      <c r="W28" s="52"/>
      <c r="X28" s="52"/>
      <c r="Y28" s="52"/>
    </row>
    <row r="29" spans="18:25" ht="18.75">
      <c r="R29" s="42"/>
      <c r="S29"/>
      <c r="T29"/>
      <c r="U29"/>
      <c r="V29"/>
      <c r="W29"/>
      <c r="X29"/>
      <c r="Y29"/>
    </row>
  </sheetData>
  <sheetProtection/>
  <mergeCells count="29">
    <mergeCell ref="B22:G22"/>
    <mergeCell ref="B10:G10"/>
    <mergeCell ref="C7:G7"/>
    <mergeCell ref="B11:B12"/>
    <mergeCell ref="B20:G20"/>
    <mergeCell ref="C6:G6"/>
    <mergeCell ref="C11:G11"/>
    <mergeCell ref="C8:G8"/>
    <mergeCell ref="C9:G9"/>
    <mergeCell ref="V23:W23"/>
    <mergeCell ref="B19:G19"/>
    <mergeCell ref="B21:G21"/>
    <mergeCell ref="C24:D24"/>
    <mergeCell ref="E24:G24"/>
    <mergeCell ref="B1:G1"/>
    <mergeCell ref="C2:G2"/>
    <mergeCell ref="C3:G3"/>
    <mergeCell ref="C4:G4"/>
    <mergeCell ref="C5:G5"/>
    <mergeCell ref="R27:Y27"/>
    <mergeCell ref="R28:Y28"/>
    <mergeCell ref="W24:X24"/>
    <mergeCell ref="R13:Y13"/>
    <mergeCell ref="R14:Y14"/>
    <mergeCell ref="R15:Y15"/>
    <mergeCell ref="R16:Y16"/>
    <mergeCell ref="R17:R23"/>
    <mergeCell ref="S17:S23"/>
    <mergeCell ref="T17:Y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F13"/>
  <sheetViews>
    <sheetView zoomScale="80" zoomScaleNormal="80" zoomScalePageLayoutView="0" workbookViewId="0" topLeftCell="B1">
      <selection activeCell="E24" sqref="E24"/>
    </sheetView>
  </sheetViews>
  <sheetFormatPr defaultColWidth="9.140625" defaultRowHeight="15"/>
  <cols>
    <col min="1" max="1" width="9.140625" style="1" customWidth="1"/>
    <col min="2" max="2" width="52.421875" style="1" customWidth="1"/>
    <col min="3" max="3" width="25.421875" style="1" customWidth="1"/>
    <col min="4" max="4" width="26.8515625" style="1" customWidth="1"/>
    <col min="5" max="5" width="26.00390625" style="1" customWidth="1"/>
    <col min="6" max="16384" width="9.140625" style="1" customWidth="1"/>
  </cols>
  <sheetData>
    <row r="2" spans="2:5" ht="43.5" customHeight="1">
      <c r="B2" s="70" t="s">
        <v>1</v>
      </c>
      <c r="C2" s="70"/>
      <c r="D2" s="70"/>
      <c r="E2" s="70"/>
    </row>
    <row r="3" spans="2:5" ht="45">
      <c r="B3" s="5" t="s">
        <v>13</v>
      </c>
      <c r="C3" s="5" t="s">
        <v>14</v>
      </c>
      <c r="D3" s="5" t="s">
        <v>15</v>
      </c>
      <c r="E3" s="5" t="s">
        <v>16</v>
      </c>
    </row>
    <row r="4" spans="2:5" ht="15">
      <c r="B4" s="5">
        <v>1</v>
      </c>
      <c r="C4" s="5">
        <v>2</v>
      </c>
      <c r="D4" s="5">
        <v>3</v>
      </c>
      <c r="E4" s="5">
        <v>4</v>
      </c>
    </row>
    <row r="5" spans="2:5" ht="47.25">
      <c r="B5" s="46" t="s">
        <v>56</v>
      </c>
      <c r="C5" s="5" t="s">
        <v>58</v>
      </c>
      <c r="D5" s="5" t="s">
        <v>57</v>
      </c>
      <c r="E5" s="5" t="s">
        <v>57</v>
      </c>
    </row>
    <row r="11" s="20" customFormat="1" ht="15"/>
    <row r="12" spans="2:5" ht="15">
      <c r="B12" s="12"/>
      <c r="C12" s="12"/>
      <c r="D12" s="12"/>
      <c r="E12" s="12"/>
    </row>
    <row r="13" spans="2:6" ht="30">
      <c r="B13" s="1" t="s">
        <v>28</v>
      </c>
      <c r="D13" s="20" t="s">
        <v>27</v>
      </c>
      <c r="E13" s="20" t="s">
        <v>29</v>
      </c>
      <c r="F13" s="1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C49"/>
  <sheetViews>
    <sheetView tabSelected="1" zoomScale="80" zoomScaleNormal="80" zoomScalePageLayoutView="0" workbookViewId="0" topLeftCell="A7">
      <selection activeCell="Q23" sqref="Q23"/>
    </sheetView>
  </sheetViews>
  <sheetFormatPr defaultColWidth="9.140625" defaultRowHeight="15"/>
  <cols>
    <col min="1" max="1" width="4.00390625" style="10" customWidth="1"/>
    <col min="2" max="2" width="5.28125" style="10" customWidth="1"/>
    <col min="3" max="3" width="20.57421875" style="10" customWidth="1"/>
    <col min="4" max="4" width="15.421875" style="10" customWidth="1"/>
    <col min="5" max="5" width="7.00390625" style="10" customWidth="1"/>
    <col min="6" max="6" width="4.8515625" style="10" customWidth="1"/>
    <col min="7" max="7" width="11.57421875" style="10" customWidth="1"/>
    <col min="8" max="8" width="7.8515625" style="10" customWidth="1"/>
    <col min="9" max="9" width="14.28125" style="10" customWidth="1"/>
    <col min="10" max="10" width="7.8515625" style="10" customWidth="1"/>
    <col min="11" max="11" width="5.00390625" style="10" customWidth="1"/>
    <col min="12" max="12" width="12.28125" style="10" customWidth="1"/>
    <col min="13" max="13" width="9.421875" style="10" customWidth="1"/>
    <col min="14" max="14" width="11.57421875" style="10" customWidth="1"/>
    <col min="15" max="15" width="7.8515625" style="10" customWidth="1"/>
    <col min="16" max="16" width="12.7109375" style="10" customWidth="1"/>
    <col min="17" max="17" width="13.28125" style="10" customWidth="1"/>
    <col min="18" max="18" width="10.140625" style="10" customWidth="1"/>
    <col min="19" max="19" width="12.57421875" style="10" customWidth="1"/>
    <col min="20" max="20" width="12.00390625" style="10" customWidth="1"/>
    <col min="21" max="21" width="12.8515625" style="10" customWidth="1"/>
    <col min="22" max="22" width="12.57421875" style="10" customWidth="1"/>
    <col min="23" max="23" width="16.140625" style="10" customWidth="1"/>
    <col min="24" max="25" width="7.8515625" style="10" customWidth="1"/>
    <col min="26" max="26" width="11.57421875" style="10" customWidth="1"/>
    <col min="27" max="27" width="10.140625" style="10" customWidth="1"/>
    <col min="28" max="28" width="14.57421875" style="10" customWidth="1"/>
    <col min="29" max="16384" width="9.140625" style="10" customWidth="1"/>
  </cols>
  <sheetData>
    <row r="2" spans="2:12" ht="40.5" customHeight="1">
      <c r="B2" s="22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2:29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"/>
      <c r="U4" s="23"/>
      <c r="V4" s="23"/>
      <c r="W4" s="23"/>
      <c r="X4" s="1"/>
      <c r="Y4" s="1"/>
      <c r="Z4" s="1"/>
      <c r="AA4" s="1"/>
      <c r="AB4" s="1"/>
      <c r="AC4" s="1"/>
    </row>
    <row r="5" spans="2:29" ht="24.75" customHeight="1">
      <c r="B5" s="68" t="s">
        <v>12</v>
      </c>
      <c r="C5" s="68" t="s">
        <v>22</v>
      </c>
      <c r="D5" s="74" t="s">
        <v>17</v>
      </c>
      <c r="E5" s="73" t="s">
        <v>23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12"/>
    </row>
    <row r="6" spans="2:29" ht="21.75" customHeight="1">
      <c r="B6" s="68"/>
      <c r="C6" s="68"/>
      <c r="D6" s="74"/>
      <c r="E6" s="68">
        <v>2019</v>
      </c>
      <c r="F6" s="68"/>
      <c r="G6" s="68"/>
      <c r="H6" s="68"/>
      <c r="I6" s="68"/>
      <c r="J6" s="68">
        <v>2020</v>
      </c>
      <c r="K6" s="68"/>
      <c r="L6" s="68"/>
      <c r="M6" s="68"/>
      <c r="N6" s="68"/>
      <c r="O6" s="68">
        <v>2021</v>
      </c>
      <c r="P6" s="68"/>
      <c r="Q6" s="68"/>
      <c r="R6" s="68"/>
      <c r="S6" s="68"/>
      <c r="T6" s="71">
        <v>2022</v>
      </c>
      <c r="U6" s="72"/>
      <c r="V6" s="72"/>
      <c r="W6" s="72"/>
      <c r="X6" s="68">
        <v>2023</v>
      </c>
      <c r="Y6" s="68"/>
      <c r="Z6" s="68"/>
      <c r="AA6" s="68"/>
      <c r="AB6" s="68"/>
      <c r="AC6" s="12"/>
    </row>
    <row r="7" spans="2:29" ht="36.75" customHeight="1">
      <c r="B7" s="68"/>
      <c r="C7" s="68"/>
      <c r="D7" s="74"/>
      <c r="E7" s="68" t="s">
        <v>19</v>
      </c>
      <c r="F7" s="68"/>
      <c r="G7" s="68"/>
      <c r="H7" s="68" t="s">
        <v>20</v>
      </c>
      <c r="I7" s="75" t="s">
        <v>32</v>
      </c>
      <c r="J7" s="68" t="s">
        <v>19</v>
      </c>
      <c r="K7" s="68"/>
      <c r="L7" s="68"/>
      <c r="M7" s="68" t="s">
        <v>20</v>
      </c>
      <c r="N7" s="75" t="s">
        <v>33</v>
      </c>
      <c r="O7" s="68" t="s">
        <v>19</v>
      </c>
      <c r="P7" s="68"/>
      <c r="Q7" s="68"/>
      <c r="R7" s="68" t="s">
        <v>20</v>
      </c>
      <c r="S7" s="75" t="s">
        <v>35</v>
      </c>
      <c r="T7" s="71" t="s">
        <v>19</v>
      </c>
      <c r="U7" s="76"/>
      <c r="V7" s="83" t="s">
        <v>20</v>
      </c>
      <c r="W7" s="75" t="s">
        <v>36</v>
      </c>
      <c r="X7" s="68" t="s">
        <v>19</v>
      </c>
      <c r="Y7" s="68"/>
      <c r="Z7" s="68"/>
      <c r="AA7" s="68" t="s">
        <v>20</v>
      </c>
      <c r="AB7" s="75" t="s">
        <v>37</v>
      </c>
      <c r="AC7" s="12"/>
    </row>
    <row r="8" spans="2:29" s="14" customFormat="1" ht="136.5" customHeight="1">
      <c r="B8" s="68"/>
      <c r="C8" s="68"/>
      <c r="D8" s="74"/>
      <c r="E8" s="77" t="s">
        <v>34</v>
      </c>
      <c r="F8" s="78"/>
      <c r="G8" s="6" t="s">
        <v>18</v>
      </c>
      <c r="H8" s="68"/>
      <c r="I8" s="75"/>
      <c r="J8" s="77" t="s">
        <v>34</v>
      </c>
      <c r="K8" s="78"/>
      <c r="L8" s="6" t="s">
        <v>18</v>
      </c>
      <c r="M8" s="68"/>
      <c r="N8" s="75"/>
      <c r="O8" s="77" t="s">
        <v>34</v>
      </c>
      <c r="P8" s="78"/>
      <c r="Q8" s="6" t="s">
        <v>18</v>
      </c>
      <c r="R8" s="68"/>
      <c r="S8" s="75"/>
      <c r="T8" s="28" t="s">
        <v>34</v>
      </c>
      <c r="U8" s="6" t="s">
        <v>18</v>
      </c>
      <c r="V8" s="84"/>
      <c r="W8" s="75"/>
      <c r="X8" s="77" t="s">
        <v>34</v>
      </c>
      <c r="Y8" s="78"/>
      <c r="Z8" s="6" t="s">
        <v>18</v>
      </c>
      <c r="AA8" s="68"/>
      <c r="AB8" s="75"/>
      <c r="AC8" s="13"/>
    </row>
    <row r="9" spans="2:29" ht="15">
      <c r="B9" s="5">
        <v>1</v>
      </c>
      <c r="C9" s="5">
        <v>2</v>
      </c>
      <c r="D9" s="7">
        <v>3</v>
      </c>
      <c r="E9" s="71">
        <v>4</v>
      </c>
      <c r="F9" s="76"/>
      <c r="G9" s="5">
        <v>5</v>
      </c>
      <c r="H9" s="5">
        <v>6</v>
      </c>
      <c r="I9" s="5">
        <v>7</v>
      </c>
      <c r="J9" s="81">
        <v>8</v>
      </c>
      <c r="K9" s="82"/>
      <c r="L9" s="5">
        <v>9</v>
      </c>
      <c r="M9" s="5">
        <v>10</v>
      </c>
      <c r="N9" s="7">
        <v>11</v>
      </c>
      <c r="O9" s="71">
        <v>12</v>
      </c>
      <c r="P9" s="76"/>
      <c r="Q9" s="7">
        <v>13</v>
      </c>
      <c r="R9" s="7">
        <v>14</v>
      </c>
      <c r="S9" s="5">
        <v>15</v>
      </c>
      <c r="T9" s="24">
        <v>16</v>
      </c>
      <c r="U9" s="24">
        <v>17</v>
      </c>
      <c r="V9" s="25">
        <v>18</v>
      </c>
      <c r="W9" s="24">
        <v>19</v>
      </c>
      <c r="X9" s="71">
        <v>34</v>
      </c>
      <c r="Y9" s="76"/>
      <c r="Z9" s="5">
        <v>36</v>
      </c>
      <c r="AA9" s="5">
        <v>42</v>
      </c>
      <c r="AB9" s="5">
        <v>43</v>
      </c>
      <c r="AC9" s="12"/>
    </row>
    <row r="10" spans="2:29" ht="36.75" customHeight="1"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12"/>
    </row>
    <row r="11" spans="2:29" ht="190.5" customHeight="1">
      <c r="B11" s="5">
        <v>1</v>
      </c>
      <c r="C11" s="26" t="s">
        <v>31</v>
      </c>
      <c r="D11" s="27">
        <f>I11+N11+S11+W11+AB11</f>
        <v>211295.71418032132</v>
      </c>
      <c r="E11" s="71">
        <v>0</v>
      </c>
      <c r="F11" s="76"/>
      <c r="G11" s="36">
        <v>27221.34438694253</v>
      </c>
      <c r="H11" s="5">
        <v>0</v>
      </c>
      <c r="I11" s="5">
        <f>G11</f>
        <v>27221.34438694253</v>
      </c>
      <c r="J11" s="71">
        <v>4400</v>
      </c>
      <c r="K11" s="76"/>
      <c r="L11" s="35">
        <v>28073.53806024533</v>
      </c>
      <c r="M11" s="5">
        <v>0</v>
      </c>
      <c r="N11" s="5">
        <f>J11+L11</f>
        <v>32473.53806024533</v>
      </c>
      <c r="O11" s="71">
        <v>13600</v>
      </c>
      <c r="P11" s="76"/>
      <c r="Q11" s="5">
        <v>26534.951690189293</v>
      </c>
      <c r="R11" s="5">
        <v>0</v>
      </c>
      <c r="S11" s="5">
        <f>O11+Q11</f>
        <v>40134.95169018929</v>
      </c>
      <c r="T11" s="24">
        <v>23760</v>
      </c>
      <c r="U11" s="24">
        <v>26282.79713692556</v>
      </c>
      <c r="V11" s="24">
        <v>0</v>
      </c>
      <c r="W11" s="24">
        <f>U11+T11</f>
        <v>50042.79713692556</v>
      </c>
      <c r="X11" s="71">
        <v>35520</v>
      </c>
      <c r="Y11" s="76"/>
      <c r="Z11" s="5">
        <v>25903.08290601858</v>
      </c>
      <c r="AA11" s="5">
        <v>0</v>
      </c>
      <c r="AB11" s="5">
        <f>Z11+X11</f>
        <v>61423.08290601858</v>
      </c>
      <c r="AC11" s="12"/>
    </row>
    <row r="12" spans="2:29" ht="34.5" customHeight="1">
      <c r="B12" s="32"/>
      <c r="C12" s="26" t="s">
        <v>24</v>
      </c>
      <c r="D12" s="27">
        <f>I12+N12+S12+W12+AB12</f>
        <v>52823.92854508032</v>
      </c>
      <c r="E12" s="71">
        <v>0</v>
      </c>
      <c r="F12" s="76"/>
      <c r="G12" s="36">
        <f>G11/0.8*0.2</f>
        <v>6805.336096735632</v>
      </c>
      <c r="H12" s="29">
        <v>0</v>
      </c>
      <c r="I12" s="29">
        <f>I11/0.8*0.2</f>
        <v>6805.336096735632</v>
      </c>
      <c r="J12" s="68">
        <f>J11/0.8*0.2</f>
        <v>1100</v>
      </c>
      <c r="K12" s="68"/>
      <c r="L12" s="36">
        <f>L11/0.8*0.2</f>
        <v>7018.3845150613315</v>
      </c>
      <c r="M12" s="29">
        <v>0</v>
      </c>
      <c r="N12" s="29">
        <f>N11/0.8*0.2</f>
        <v>8118.3845150613315</v>
      </c>
      <c r="O12" s="71">
        <f>O11/0.8*0.2</f>
        <v>3400</v>
      </c>
      <c r="P12" s="76"/>
      <c r="Q12" s="29">
        <f>Q11/0.8*0.2</f>
        <v>6633.737922547323</v>
      </c>
      <c r="R12" s="29">
        <v>0</v>
      </c>
      <c r="S12" s="29">
        <f>S11/0.8*0.2</f>
        <v>10033.737922547323</v>
      </c>
      <c r="T12" s="29">
        <f>T11/0.8*0.2</f>
        <v>5940</v>
      </c>
      <c r="U12" s="29">
        <f>U11/0.8*0.2</f>
        <v>6570.699284231389</v>
      </c>
      <c r="V12" s="29">
        <v>0</v>
      </c>
      <c r="W12" s="29">
        <f>W11/0.8*0.2</f>
        <v>12510.69928423139</v>
      </c>
      <c r="X12" s="71">
        <f>X11/0.8*0.2</f>
        <v>8880</v>
      </c>
      <c r="Y12" s="76"/>
      <c r="Z12" s="29">
        <f>Z11/0.8*0.2</f>
        <v>6475.770726504645</v>
      </c>
      <c r="AA12" s="29">
        <v>0</v>
      </c>
      <c r="AB12" s="29">
        <f>AB11/0.8*0.2</f>
        <v>15355.770726504643</v>
      </c>
      <c r="AC12" s="12"/>
    </row>
    <row r="13" spans="2:29" ht="59.25" customHeight="1">
      <c r="B13" s="79" t="s">
        <v>26</v>
      </c>
      <c r="C13" s="80"/>
      <c r="D13" s="5">
        <f>D11+D12</f>
        <v>264119.6427254016</v>
      </c>
      <c r="E13" s="71">
        <v>0</v>
      </c>
      <c r="F13" s="76"/>
      <c r="G13" s="5">
        <f>G11+G12</f>
        <v>34026.68048367816</v>
      </c>
      <c r="H13" s="5">
        <v>0</v>
      </c>
      <c r="I13" s="5">
        <f>I11+I12</f>
        <v>34026.68048367816</v>
      </c>
      <c r="J13" s="71">
        <f>J11+J12</f>
        <v>5500</v>
      </c>
      <c r="K13" s="76"/>
      <c r="L13" s="5">
        <f>L11+L12</f>
        <v>35091.922575306664</v>
      </c>
      <c r="M13" s="5">
        <v>0</v>
      </c>
      <c r="N13" s="5">
        <f>N11+N12</f>
        <v>40591.922575306664</v>
      </c>
      <c r="O13" s="71">
        <f>O11+O12</f>
        <v>17000</v>
      </c>
      <c r="P13" s="76"/>
      <c r="Q13" s="5">
        <f>Q11+Q12</f>
        <v>33168.68961273662</v>
      </c>
      <c r="R13" s="5">
        <v>0</v>
      </c>
      <c r="S13" s="5">
        <f>S11+S12</f>
        <v>50168.68961273662</v>
      </c>
      <c r="T13" s="24">
        <f>T11+T12</f>
        <v>29700</v>
      </c>
      <c r="U13" s="24">
        <f>U11+U12</f>
        <v>32853.49642115695</v>
      </c>
      <c r="V13" s="24">
        <v>0</v>
      </c>
      <c r="W13" s="24">
        <f>W11+W12</f>
        <v>62553.49642115695</v>
      </c>
      <c r="X13" s="71">
        <f>X11+X12</f>
        <v>44400</v>
      </c>
      <c r="Y13" s="76"/>
      <c r="Z13" s="5">
        <f>Z11+Z12</f>
        <v>32378.853632523223</v>
      </c>
      <c r="AA13" s="5">
        <v>0</v>
      </c>
      <c r="AB13" s="5">
        <f>AB11+AB12</f>
        <v>76778.85363252323</v>
      </c>
      <c r="AC13" s="12"/>
    </row>
    <row r="15" spans="3:28" ht="15">
      <c r="C15" s="49" t="s">
        <v>59</v>
      </c>
      <c r="D15" s="49" t="s">
        <v>60</v>
      </c>
      <c r="E15" s="49"/>
      <c r="F15" s="49"/>
      <c r="G15" s="49" t="s">
        <v>61</v>
      </c>
      <c r="H15" s="49"/>
      <c r="I15" s="49">
        <f>I11/100*94.44</f>
        <v>25707.837639028527</v>
      </c>
      <c r="J15" s="49"/>
      <c r="K15" s="49"/>
      <c r="L15" s="49"/>
      <c r="M15" s="49"/>
      <c r="N15" s="49">
        <f>N11/100*94.44</f>
        <v>30668.009344095688</v>
      </c>
      <c r="O15" s="49"/>
      <c r="P15" s="49"/>
      <c r="Q15" s="49"/>
      <c r="R15" s="49"/>
      <c r="S15" s="49">
        <f>S11/100*94.44</f>
        <v>37903.448376214765</v>
      </c>
      <c r="T15" s="49"/>
      <c r="U15" s="49"/>
      <c r="V15" s="49"/>
      <c r="W15" s="49">
        <f>W11/100*94.44</f>
        <v>47260.4176161125</v>
      </c>
      <c r="X15" s="49"/>
      <c r="Y15" s="49"/>
      <c r="Z15" s="49"/>
      <c r="AA15" s="49"/>
      <c r="AB15" s="49">
        <f>AB11/100*94.44</f>
        <v>58007.959496443946</v>
      </c>
    </row>
    <row r="16" spans="3:28" ht="15">
      <c r="C16" s="49"/>
      <c r="D16" s="49"/>
      <c r="E16" s="49"/>
      <c r="F16" s="49"/>
      <c r="G16" s="49" t="s">
        <v>63</v>
      </c>
      <c r="H16" s="49"/>
      <c r="I16" s="49">
        <v>44390.47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3:28" ht="15">
      <c r="C17" s="50"/>
      <c r="D17" s="49"/>
      <c r="E17" s="49"/>
      <c r="F17" s="49"/>
      <c r="G17" s="49" t="s">
        <v>62</v>
      </c>
      <c r="H17" s="49"/>
      <c r="I17" s="50">
        <f>I15+I16</f>
        <v>70098.30763902853</v>
      </c>
      <c r="J17" s="50"/>
      <c r="K17" s="50"/>
      <c r="L17" s="50"/>
      <c r="M17" s="50"/>
      <c r="N17" s="50">
        <f>N15</f>
        <v>30668.009344095688</v>
      </c>
      <c r="O17" s="50"/>
      <c r="P17" s="50"/>
      <c r="Q17" s="50"/>
      <c r="R17" s="50"/>
      <c r="S17" s="50">
        <f>S15</f>
        <v>37903.448376214765</v>
      </c>
      <c r="T17" s="50"/>
      <c r="U17" s="50"/>
      <c r="V17" s="50"/>
      <c r="W17" s="50">
        <f>W15</f>
        <v>47260.4176161125</v>
      </c>
      <c r="X17" s="50"/>
      <c r="Y17" s="50"/>
      <c r="Z17" s="50"/>
      <c r="AA17" s="50"/>
      <c r="AB17" s="50">
        <f>AB15</f>
        <v>58007.959496443946</v>
      </c>
    </row>
    <row r="18" spans="2:15" ht="15">
      <c r="B18" s="66"/>
      <c r="C18" s="66"/>
      <c r="D18" s="66"/>
      <c r="H18" s="66"/>
      <c r="I18" s="66"/>
      <c r="N18" s="66"/>
      <c r="O18" s="66"/>
    </row>
    <row r="19" ht="15">
      <c r="C19" s="15"/>
    </row>
    <row r="21" ht="15">
      <c r="C21" s="15"/>
    </row>
    <row r="48" ht="15.75" thickBot="1"/>
    <row r="49" spans="12:16" ht="16.5" thickBot="1">
      <c r="L49" s="47"/>
      <c r="M49" s="48"/>
      <c r="N49" s="48"/>
      <c r="O49" s="48"/>
      <c r="P49" s="48"/>
    </row>
  </sheetData>
  <sheetProtection/>
  <mergeCells count="49">
    <mergeCell ref="O7:Q7"/>
    <mergeCell ref="J12:K12"/>
    <mergeCell ref="X11:Y11"/>
    <mergeCell ref="X13:Y13"/>
    <mergeCell ref="V7:V8"/>
    <mergeCell ref="W7:W8"/>
    <mergeCell ref="X8:Y8"/>
    <mergeCell ref="X9:Y9"/>
    <mergeCell ref="X7:Z7"/>
    <mergeCell ref="O11:P11"/>
    <mergeCell ref="O13:P13"/>
    <mergeCell ref="O9:P9"/>
    <mergeCell ref="E12:F12"/>
    <mergeCell ref="T7:U7"/>
    <mergeCell ref="E11:F11"/>
    <mergeCell ref="E13:F13"/>
    <mergeCell ref="H7:H8"/>
    <mergeCell ref="E7:G7"/>
    <mergeCell ref="R7:R8"/>
    <mergeCell ref="X12:Y12"/>
    <mergeCell ref="E6:I6"/>
    <mergeCell ref="J6:N6"/>
    <mergeCell ref="N7:N8"/>
    <mergeCell ref="B5:B8"/>
    <mergeCell ref="C5:C8"/>
    <mergeCell ref="O6:S6"/>
    <mergeCell ref="S7:S8"/>
    <mergeCell ref="E8:F8"/>
    <mergeCell ref="E9:F9"/>
    <mergeCell ref="B18:D18"/>
    <mergeCell ref="H18:I18"/>
    <mergeCell ref="N18:O18"/>
    <mergeCell ref="I7:I8"/>
    <mergeCell ref="J11:K11"/>
    <mergeCell ref="J13:K13"/>
    <mergeCell ref="O8:P8"/>
    <mergeCell ref="O12:P12"/>
    <mergeCell ref="B13:C13"/>
    <mergeCell ref="J8:K8"/>
    <mergeCell ref="T6:W6"/>
    <mergeCell ref="E5:AB5"/>
    <mergeCell ref="M7:M8"/>
    <mergeCell ref="D5:D8"/>
    <mergeCell ref="J7:L7"/>
    <mergeCell ref="B10:AB10"/>
    <mergeCell ref="X6:AB6"/>
    <mergeCell ref="AB7:AB8"/>
    <mergeCell ref="AA7:AA8"/>
    <mergeCell ref="J9:K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2018-10-12T12:39:33Z</dcterms:modified>
  <cp:category/>
  <cp:version/>
  <cp:contentType/>
  <cp:contentStatus/>
</cp:coreProperties>
</file>