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 недвиж.имущ" sheetId="1" r:id="rId1"/>
    <sheet name="Раздел 2 движ.имущ." sheetId="2" r:id="rId2"/>
    <sheet name="Раздел 3 Сведения об акциях" sheetId="3" r:id="rId3"/>
  </sheets>
  <definedNames>
    <definedName name="_xlnm.Print_Area" localSheetId="0">'Раздел 1 недвиж.имущ'!$A$1:$L$215</definedName>
  </definedNames>
  <calcPr fullCalcOnLoad="1"/>
</workbook>
</file>

<file path=xl/sharedStrings.xml><?xml version="1.0" encoding="utf-8"?>
<sst xmlns="http://schemas.openxmlformats.org/spreadsheetml/2006/main" count="7067" uniqueCount="2717">
  <si>
    <t>Распоряжение главы Старотитаровского сельского поселения Темрюкского района от 06.03.2020 года № 57-р</t>
  </si>
  <si>
    <t>по ул. Ленина, 230</t>
  </si>
  <si>
    <t>Фигура топиари лошадь 1,9*2,5*0,7 м</t>
  </si>
  <si>
    <t>Распоряжение Администрации Старотитаровского сельского поселения Темрюкского района № 58-р от  06.03.2020 г.</t>
  </si>
  <si>
    <t>Фигура топиари Жеребенок 1,5*1,2*0,6 м</t>
  </si>
  <si>
    <t>Арт-объект Арка 3м*3м</t>
  </si>
  <si>
    <t>Арт-объект Полуарка 3м*1,5м</t>
  </si>
  <si>
    <t>Можжевельник скал Фишт 120-140 (50 штук)</t>
  </si>
  <si>
    <t>Распоряжение Администрации Старотитаровского сельского поселения Темрюкского района № 83-р от  07.05.2020 г.</t>
  </si>
  <si>
    <t>Можжевельник скал Моффет Блю 80-100 (5 штук)</t>
  </si>
  <si>
    <t>Земельный участок - объекты культурно-досугового назначения</t>
  </si>
  <si>
    <t xml:space="preserve">по ул. Красная площадь, 2 </t>
  </si>
  <si>
    <t>23:30:0903017:336</t>
  </si>
  <si>
    <t>2673 кв. м.</t>
  </si>
  <si>
    <t>Распоряжение главы Старотитаровского сельского поселения Темрюкского района от 7.05.2020 года № 84-р</t>
  </si>
  <si>
    <t>Земельный участок для эксплуатации здания РЭУ-10 в промзоне</t>
  </si>
  <si>
    <t>по ул. Титова, 1</t>
  </si>
  <si>
    <t>23:30:0903021:111</t>
  </si>
  <si>
    <t>3922 кв. м.</t>
  </si>
  <si>
    <t>Земельный участок - для эксплуатации и обслуживания склада</t>
  </si>
  <si>
    <t>по пер. Красноармейский, 7 в</t>
  </si>
  <si>
    <t>1393 кв.м.</t>
  </si>
  <si>
    <t>Системный блок в сборе</t>
  </si>
  <si>
    <t>Распоряжение главы Старотитаровского сельского поселения Темрюкского района от 08.07.2020 года № 120-р</t>
  </si>
  <si>
    <t>Свидетельство о государственной регистрации права от 06.07.2016 г. 23-23/044-23/044/801/2016-5972/1</t>
  </si>
  <si>
    <t>по ул.Широкая от пер.Лермонтова до жилого дома № 35</t>
  </si>
  <si>
    <t>Распоряжение главы муниципального образования Темрюкский район от 11.10.2013 г. № 186-р</t>
  </si>
  <si>
    <t>по пер.Гоголя (четная сторона) от ул.Пролетарская до жилого дома № 42</t>
  </si>
  <si>
    <t>Распоряжение главы муниципального образования Темрюкский район от 11.10.2013 г. № 187-р</t>
  </si>
  <si>
    <t>по пер. Ильича от ул.Широкая до жилого дома № 156</t>
  </si>
  <si>
    <t xml:space="preserve">Распоряжение администрации Старотитаровского сельского поселения  Темрюкского района от 01.11.2013г.  </t>
  </si>
  <si>
    <t>по ул.Садовая от пер. Пугачева до жилого дома № 100</t>
  </si>
  <si>
    <t xml:space="preserve">Распоряжение администрации Старотитаровского сельского поселения  Темрюкского района от 12.03.2014г. №63-р  </t>
  </si>
  <si>
    <t>по ул. Ленина от жилого дома  № 150 до жилого дома № 110</t>
  </si>
  <si>
    <t xml:space="preserve">Распоряжение администрации Старотитаровского сельского поселения  Темрюкского района от 12.03.2014г. № 62-р  </t>
  </si>
  <si>
    <t>по ул. Ленина от пер. Совхозный до жилого дома №6</t>
  </si>
  <si>
    <t xml:space="preserve">Распоряжение администрации Старотитаровского сельского поселения  Темрюкского района от 12.03.2014г. № 64-р  </t>
  </si>
  <si>
    <t>по ул. Гагарина от пер. Горького и далее по ул. Гагарина к жилому дому №6</t>
  </si>
  <si>
    <t xml:space="preserve">Распоряжение администрации Старотитаровского сельского поселения  Темрюкского района от 12.03.2014г. № 65-р  </t>
  </si>
  <si>
    <t>по ул. Верхняя от жилого дома №60 до жилого дома №17</t>
  </si>
  <si>
    <t xml:space="preserve">Распоряжение администрации Старотитаровского сельского поселения  Темрюкского района от 12.03.2014г. № 66-р  </t>
  </si>
  <si>
    <t>по пер. Школьный от жилого дома № 99 до жилого дома №102</t>
  </si>
  <si>
    <t>по ул.Верхняя от д183 до д.179</t>
  </si>
  <si>
    <t>по ул.Верхняя(нечет) от  д19 до д23</t>
  </si>
  <si>
    <t xml:space="preserve"> по ул.Садовая д.85 от д.149</t>
  </si>
  <si>
    <t xml:space="preserve">Ул.газопровод н/д  </t>
  </si>
  <si>
    <t>по ул.Широкой от  ж/д 288 до ж/д 290</t>
  </si>
  <si>
    <t>Ул.наружный газопровод высокого давления 2-й очереди строительства к ШРГП №2,№3,№4,</t>
  </si>
  <si>
    <t>в ст.Старотитаровской ШРП 2</t>
  </si>
  <si>
    <t xml:space="preserve"> (протяж.2530 м)</t>
  </si>
  <si>
    <t>Ул.наружный газопровод высокого и низкого давления</t>
  </si>
  <si>
    <t>от АГРС до ШРП №1</t>
  </si>
  <si>
    <t xml:space="preserve"> (2818 п.м.)</t>
  </si>
  <si>
    <t>Ул.наружный газопровод н/д</t>
  </si>
  <si>
    <t xml:space="preserve"> по пер.Виноградному от ул.Носова до ж.д№57;по ул.Носова от пер.Горького до пер.Виноградного</t>
  </si>
  <si>
    <t xml:space="preserve">(протяж.265,5м.п) </t>
  </si>
  <si>
    <t xml:space="preserve"> по пер.Школьному от жил.дома №99 до жил.дома №102</t>
  </si>
  <si>
    <t>(протяж.110п.м)</t>
  </si>
  <si>
    <t xml:space="preserve"> по пер.Школьному от ул.Носова до жил.дома под№6</t>
  </si>
  <si>
    <t>(протяж.35п.м)</t>
  </si>
  <si>
    <t>по ул.Горького ж/д№115 до ул.Широкой</t>
  </si>
  <si>
    <t xml:space="preserve"> (101п.м)</t>
  </si>
  <si>
    <t>по ул.Широкая до ж/д №172</t>
  </si>
  <si>
    <t xml:space="preserve"> (35п.м)</t>
  </si>
  <si>
    <t xml:space="preserve"> по пер.Красноармейскому от ул.Верхней до ж/д№27</t>
  </si>
  <si>
    <t>прот 106 м</t>
  </si>
  <si>
    <t xml:space="preserve">Ул.наружный газопровод н/д </t>
  </si>
  <si>
    <t>переход через пер.Степной,ул.Чапаева в районе ж/д №59а по ул Чапаева в районе ж/д №59а по ул.Чапаева</t>
  </si>
  <si>
    <t xml:space="preserve">  (46+25п.м)</t>
  </si>
  <si>
    <t>по пер.Горького от ул.Пролетарской до жил.дома №113</t>
  </si>
  <si>
    <t>(протяж.89п.м)</t>
  </si>
  <si>
    <t>по пер.Крылова от ул.Ленина до жил.дома №106</t>
  </si>
  <si>
    <t>по пер.Горный от д.4 до ул.Пролетарской от № 61до №83</t>
  </si>
  <si>
    <t>прот 415 м</t>
  </si>
  <si>
    <t>Уличное освещение</t>
  </si>
  <si>
    <t>по ул. Широкая от пер. Пугачева до жилого дома № 129а</t>
  </si>
  <si>
    <t>Даты возниконовения и прекращения права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</si>
  <si>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</si>
  <si>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</si>
  <si>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</si>
  <si>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Старотитаровского сельского поселения Темрюкского района</t>
  </si>
  <si>
    <t>Транспортные средства</t>
  </si>
  <si>
    <t>-</t>
  </si>
  <si>
    <t>Автомобиль Renault Duster VIN X7LHSRGAN55949064</t>
  </si>
  <si>
    <t>21.11.2016 г</t>
  </si>
  <si>
    <t>Распоряжение администрации Старотитаровского сельского поселения Темрюкского района от 21.11.2016 № 618-р</t>
  </si>
  <si>
    <t xml:space="preserve">Итого: </t>
  </si>
  <si>
    <t>МУП  " Ремстройсервис" Старотитаровского сельского поселения</t>
  </si>
  <si>
    <t>Машины и оборудование</t>
  </si>
  <si>
    <t>АТС "Panasonic" КХ-ТЕМ824RU</t>
  </si>
  <si>
    <t>Автомагнитолла Джей Ви Си КD-R 307</t>
  </si>
  <si>
    <t>Сотовый телефон Nokia 5230</t>
  </si>
  <si>
    <t>31.12.2009 г.</t>
  </si>
  <si>
    <t>телефон HTC Desire C</t>
  </si>
  <si>
    <t>12.02.2013 г.</t>
  </si>
  <si>
    <t>01.01.2004 г.</t>
  </si>
  <si>
    <t>10.12.2009 г.</t>
  </si>
  <si>
    <t>Компьютер Hantarex ( в компл)</t>
  </si>
  <si>
    <t>01.01.2001 г.</t>
  </si>
  <si>
    <t>Компьютер I"CELERON 1000" (в компл)</t>
  </si>
  <si>
    <t>Компьютер INTEL CELERON  (в компл)</t>
  </si>
  <si>
    <t>Компьютер PS-166( в компл)</t>
  </si>
  <si>
    <t>Объект малой механизации</t>
  </si>
  <si>
    <t>Романа 301.01.00 Беседка (МФ 1.1.05.03)</t>
  </si>
  <si>
    <t>01.01.1997г.</t>
  </si>
  <si>
    <t>Распоряжение администрации Старотитаровского сельского поселения Темрюкского района от 23.05.2016 № 259-р</t>
  </si>
  <si>
    <t>Виброплита</t>
  </si>
  <si>
    <t>Распоряжение администрации Старотитаровского сельского поселения Темрюкского района от 24.05.2016 № 262-р</t>
  </si>
  <si>
    <t>Стол эрг.лев. м/о 1380*1180*740</t>
  </si>
  <si>
    <t>Распоряжение администрации Старотитаровского сельского поселения Темрюкского района от 28.04.2016 № 214-р</t>
  </si>
  <si>
    <t>Компьютер в сборе (каб.№3)</t>
  </si>
  <si>
    <t>20.02.2008 г.</t>
  </si>
  <si>
    <t>Компьютер в сборе (ПЭВМ ОК )</t>
  </si>
  <si>
    <t>06.12.2006 г.</t>
  </si>
  <si>
    <t>Компьютер в сборе (финанс)</t>
  </si>
  <si>
    <t>29.02.2008 г.</t>
  </si>
  <si>
    <t>Компьютер в сборе2 (ПЭВМ ОК )(ВУС)</t>
  </si>
  <si>
    <t>Компьютер в сборе 3 (ПЭВМ ОК )(ВУС)</t>
  </si>
  <si>
    <t>Компьютер PIV( в компл)</t>
  </si>
  <si>
    <t>01.01.2005 г.</t>
  </si>
  <si>
    <t>Насос</t>
  </si>
  <si>
    <t>30.11.2008 г.</t>
  </si>
  <si>
    <t>Мотопомпа ЭТАЛОН SGP 50H</t>
  </si>
  <si>
    <t>07.11.2007 г.</t>
  </si>
  <si>
    <t>Принтер "Canon 2900"</t>
  </si>
  <si>
    <t>20.10.2006 г.</t>
  </si>
  <si>
    <t>МФУ HP Laser M 1005 4 ppro 600x600,копир 14ppro</t>
  </si>
  <si>
    <t>28.12.2007 г.</t>
  </si>
  <si>
    <t>Принтер  "Canon LBR-2900"</t>
  </si>
  <si>
    <t>Принтер  Canon LBR-2900 А4 (ВУС)</t>
  </si>
  <si>
    <t>6.12.2006 г.</t>
  </si>
  <si>
    <t>Принтер HP Laser Jet 1018 приемная</t>
  </si>
  <si>
    <t>Принтер HP descijet 1180 c</t>
  </si>
  <si>
    <t>Принтер HP Laser Jet 1018 (СВ419А) А4, 12 ppm 600*600dpi,USV</t>
  </si>
  <si>
    <t>27.11.2007.г</t>
  </si>
  <si>
    <t>Принтер  Canon LBR-2900 А4</t>
  </si>
  <si>
    <t>Компьютер в комплекте</t>
  </si>
  <si>
    <t>Компьютер в комплекте (2 шт)</t>
  </si>
  <si>
    <t>Факс "Panasonik KFТ 988 (ВУС)</t>
  </si>
  <si>
    <t>Факс "Panasonik KХ-FT 982 RUW (приёмн)</t>
  </si>
  <si>
    <t>19.12.2008 г.</t>
  </si>
  <si>
    <t>Факс "Panasonik KХ-FT 988 RU (каб.2)</t>
  </si>
  <si>
    <t>Цифровой монохромный копир.аппарат Canon2016 (приёмная)</t>
  </si>
  <si>
    <t>Цифровой копир с крышкой Canon (ВУС)</t>
  </si>
  <si>
    <t>21.01.2010 г.</t>
  </si>
  <si>
    <t>МФУ Canon 1200х600 (бух)</t>
  </si>
  <si>
    <t>17.11.2010 г.</t>
  </si>
  <si>
    <t>Мегафон со встроенным микрофоном GTS-107</t>
  </si>
  <si>
    <t>09.10.2011 г.</t>
  </si>
  <si>
    <t>Мегафон с выносным микрофоном АНМ-663</t>
  </si>
  <si>
    <t>Щит пожарный закрытый в помещении</t>
  </si>
  <si>
    <t>22.12.2008 г.</t>
  </si>
  <si>
    <t>МФУ Canon (каб.№4)</t>
  </si>
  <si>
    <t>09.08.2011 г.</t>
  </si>
  <si>
    <t>Моноблок Asus ЕТ2400А 24</t>
  </si>
  <si>
    <t>21.09.2001 г.</t>
  </si>
  <si>
    <t>ИБП Ippon Bask Power (глава)</t>
  </si>
  <si>
    <t>03.10.2011 г.</t>
  </si>
  <si>
    <t>Насос циркулирующий</t>
  </si>
  <si>
    <t>09.11.2011 г.</t>
  </si>
  <si>
    <t>Компьютер в сборе (ВЭБ в сбор)</t>
  </si>
  <si>
    <t>31.03.2015 г.</t>
  </si>
  <si>
    <t>Фотоаппарат SONY 510</t>
  </si>
  <si>
    <t>21.06.2011 г.</t>
  </si>
  <si>
    <t>Огнетушитель ранцевый (1)</t>
  </si>
  <si>
    <t>16.12.2011 г.</t>
  </si>
  <si>
    <t>Огнетушитель ранцевый (2)</t>
  </si>
  <si>
    <t>Огнетушитель ранцевый (3)</t>
  </si>
  <si>
    <t>Выписка из Единого государственного реестра прав на недвижимое имущетсво и сделок с ним № 23-23/044-23/044/803/2016-3344/1 от 05.12.2016 г.</t>
  </si>
  <si>
    <t>Выписка из Единого государственного реестра прав на недвижимое имущетсво и сделок с ним № 23-23/044-23/044/803/2016-3331/1 от 05.12.2016 г.</t>
  </si>
  <si>
    <t>Выписка из Единого государственного реестра прав на недвижимое имущетсво и сделок с ним № 23-23/044-23/044/803/2016-3336/1 от 05.12.2016 г.</t>
  </si>
  <si>
    <t>Выписка из Единого государственного реестра прав на недвижимое имущетсво и сделок с ним № 23-23/044-23/044/803/2016-3334/1 от 05.12.2016 г.</t>
  </si>
  <si>
    <t>Выписка из Единого государственного реестра прав на недвижимое имущетсво и сделок с ним № 23-23/044-23/044/803/2016-3342/1 от 05.12.2016 г.</t>
  </si>
  <si>
    <t>Выписка из Единого государственного реестра прав на недвижимое имущетсво и сделок с ним № 23-23/044-23/044/803/2016-3273/1 от 05.12.2016 г.</t>
  </si>
  <si>
    <t>Выписка из Единого государственного реестра прав на недвижимое имущетсво и сделок с ним № 23-23/044-23/044/803/2016-3263/1 от 05.12.2016 г.</t>
  </si>
  <si>
    <t>Выписка из Единого государственного реестра прав на недвижимое имущетсво и сделок с ним № 23-23/044-23/044/803/2016-3340/1 от 05.12.2016 г.</t>
  </si>
  <si>
    <t xml:space="preserve">Здание бокса (лит. "В", ) </t>
  </si>
  <si>
    <t>площадью 101 кв.м.</t>
  </si>
  <si>
    <t>Свидетельство о государственной регистрации права 23-АК 698698 от 10.05.2012 г.</t>
  </si>
  <si>
    <t>Здание бокса лит Д с навесом.</t>
  </si>
  <si>
    <t xml:space="preserve"> ул Титова,1</t>
  </si>
  <si>
    <t xml:space="preserve">лит. "Д", площадью 26,3 кв.м. с навесом лит. "Г5" площадью 67 кв.м. </t>
  </si>
  <si>
    <t>Свидетельство о государственной регистрации права 23-АК 698695 от 10.05.2012 г.</t>
  </si>
  <si>
    <t>Здание мастреской (лит. "Е",)</t>
  </si>
  <si>
    <t xml:space="preserve"> ул. Титова,1</t>
  </si>
  <si>
    <t xml:space="preserve"> площадью 671,3 кв.м.</t>
  </si>
  <si>
    <t>Свидетельство о государственной регистрации права 23-АК 698696 от 10.05.2012 г.</t>
  </si>
  <si>
    <t xml:space="preserve">Здание мастреской (лит. "Ё",) </t>
  </si>
  <si>
    <t xml:space="preserve"> площадью 46,2 кв.м.</t>
  </si>
  <si>
    <t>Свидетельство о государственной регистрации права 23-АК 698699 от 10.05.2012 г.</t>
  </si>
  <si>
    <t xml:space="preserve">Здание бокс лит ж с навесом </t>
  </si>
  <si>
    <t>ул. Титова, 1</t>
  </si>
  <si>
    <t>лит. "Ж" площадью 31,5 кв.м. с навесом лит. "Г4" площадью 50 кв.м.</t>
  </si>
  <si>
    <t>Свидетельство о государственной регистрации права 23-АК 698694 от 10.05.2012 г.</t>
  </si>
  <si>
    <t xml:space="preserve">Забор с воротами (лит. "I", "II", "III",) </t>
  </si>
  <si>
    <t xml:space="preserve"> протяженность 165,3 п.м.</t>
  </si>
  <si>
    <t>Распоряжение главы Старотитаровского сельского поселения Темрюкский район от 20.12.2016 г. № 735-р</t>
  </si>
  <si>
    <t>Линии электропередачи 10 кВ</t>
  </si>
  <si>
    <t>23:30:0000000:204</t>
  </si>
  <si>
    <t>12546 м.</t>
  </si>
  <si>
    <t>пер. Красноармейский 9</t>
  </si>
  <si>
    <t xml:space="preserve">по пер. Береговому от ж/д №118 до ул. Первомайской </t>
  </si>
  <si>
    <t>Распоряжение главы Старотитаровского сельского поселения Темрюкский район от 26.12.2016 г. № 757-р</t>
  </si>
  <si>
    <t>газопровод низкого давления</t>
  </si>
  <si>
    <t>по ул.Залиманной до ул.Кубанской</t>
  </si>
  <si>
    <t>23:30:0000000:2663</t>
  </si>
  <si>
    <t>2084 м.</t>
  </si>
  <si>
    <t>Распоряжение главы Старотитаровского сельского поселения Темрюкский район от 23.06.2017 г. № 257-р</t>
  </si>
  <si>
    <t xml:space="preserve">объект электрических сетей ВЛ-0,4 кВ от КТС-СТ 5-295п. По пер.Рабочий от ул.Заводской до ул.Железнодорожная </t>
  </si>
  <si>
    <t>23:30:0000000:2632</t>
  </si>
  <si>
    <t>229 м.</t>
  </si>
  <si>
    <t>ул. Красная площадь, 4</t>
  </si>
  <si>
    <t>23:30:0903017:337</t>
  </si>
  <si>
    <t>5590 кв.м.</t>
  </si>
  <si>
    <t>Многофункциональная спортивно-игровая площадка</t>
  </si>
  <si>
    <t>по ул. Красная площадь, 4</t>
  </si>
  <si>
    <t>Распоряжение главы муниципального образования Темрюкский район от 26.12.2018 г. № 250-р</t>
  </si>
  <si>
    <t xml:space="preserve">памятник старшему лейтенанту Н.Т. Серебрякову </t>
  </si>
  <si>
    <t>Светодиодная бугущая строка красного свечения, размером 53х197  одна штука</t>
  </si>
  <si>
    <t xml:space="preserve"> (протяж.105м. Ф 89х4мм)</t>
  </si>
  <si>
    <t xml:space="preserve"> по пер.Горького от д.66 до конца межи  д.62</t>
  </si>
  <si>
    <t xml:space="preserve"> (прот.47,5м ф 89х4 мм)</t>
  </si>
  <si>
    <t xml:space="preserve"> по ул.Береговой до пер.Гоголя и по пер.Гоголя до д.1</t>
  </si>
  <si>
    <t xml:space="preserve">Кресло для актового зала 3-х местная секция "Спутник эконом ЗМ" (1-86) </t>
  </si>
  <si>
    <t>Душегрея с рукавами</t>
  </si>
  <si>
    <t>29.09.2016</t>
  </si>
  <si>
    <t>(прот.53км)</t>
  </si>
  <si>
    <t>по ул.Верхняя от пер.Школьный до пер.Ильича</t>
  </si>
  <si>
    <t>прот 173,5 м</t>
  </si>
  <si>
    <t>по пер.Совхозный от д.№3 до д.№11</t>
  </si>
  <si>
    <t>(прот.110м)</t>
  </si>
  <si>
    <t>по пер.Школьный от д.99 до д. 101</t>
  </si>
  <si>
    <t>прот 32 м</t>
  </si>
  <si>
    <t>по пер.Горный от д.5 до ул.Пролетарской</t>
  </si>
  <si>
    <t>прот 125 м</t>
  </si>
  <si>
    <t>по пер.Новый от ул.Береговой до д.42</t>
  </si>
  <si>
    <t>прот 105 м</t>
  </si>
  <si>
    <t>по пер.Первомайский от д.7 до д.4</t>
  </si>
  <si>
    <t>по ул.Верхней от пер.Крылова до д.215</t>
  </si>
  <si>
    <t>прот 91 м</t>
  </si>
  <si>
    <t>по ул.Верхняя от д.42 до д.5</t>
  </si>
  <si>
    <t>прот 25 м</t>
  </si>
  <si>
    <t>по ул.Ленина газоснабжение ЦРМ и столовой №1</t>
  </si>
  <si>
    <t>прот 247,5 м</t>
  </si>
  <si>
    <t>по ул.Чапаева (нечетная сторона) от д.71 а до д.75 а</t>
  </si>
  <si>
    <t>прот 102 м</t>
  </si>
  <si>
    <t>по ул.Широкая от д.285 до д.283</t>
  </si>
  <si>
    <t>прот 59 м</t>
  </si>
  <si>
    <t xml:space="preserve">Наружний газопровод низкого давления  </t>
  </si>
  <si>
    <t>по ул.Ленина от д.234 до д.240</t>
  </si>
  <si>
    <t>(прот.59м)</t>
  </si>
  <si>
    <t>по ул.Ленина от пер.Пугачева до пер.Почтовый</t>
  </si>
  <si>
    <t>(прот.174м)</t>
  </si>
  <si>
    <t xml:space="preserve">Кресло для актового зала 3-х местная секция "Спутник эконом ЗМ" (1-87) </t>
  </si>
  <si>
    <t xml:space="preserve">Кресло для актового зала 3-х местная секция "Спутник эконом ЗМ" (1-88) </t>
  </si>
  <si>
    <t xml:space="preserve">Кресло для актового зала 3-х местная секция "Спутник эконом ЗМ" (1-89) </t>
  </si>
  <si>
    <t xml:space="preserve">Кресло для актового зала 3-х местная секция "Спутник эконом ЗМ" (1-90) </t>
  </si>
  <si>
    <t>Стенд 2000х1500мм с ногами 2000мм(рама из профильной трубы 40х40х2мм.ПК 4ммполноцветная печать,карманы А4 5шт.)</t>
  </si>
  <si>
    <t>03.11.2014</t>
  </si>
  <si>
    <t>Стеллаж односторонний (Дет/Биб)</t>
  </si>
  <si>
    <t>Стеллаж односторонний (Дет/Биб) 1</t>
  </si>
  <si>
    <t>Стеллаж односторонний (Дет/Биб) 2</t>
  </si>
  <si>
    <t>Стеллаж односторонний (Дет/Биб) 3</t>
  </si>
  <si>
    <t>Стеллаж односторонний (Дет/Биб) 4</t>
  </si>
  <si>
    <t>Стеллаж книжный выставочный (Д/Б)</t>
  </si>
  <si>
    <t>Стеллаж книжный выставочный (Д/Б) 1-1</t>
  </si>
  <si>
    <t>Стеллаж книжный выставочный (Д/Б) 1-3</t>
  </si>
  <si>
    <t xml:space="preserve">Книжный шкаф (Дет/Биб) </t>
  </si>
  <si>
    <t>Стеллаж двухсторонний (детская библиотека)</t>
  </si>
  <si>
    <t>Стеллаж двухсторонний (детская библиотека) 1</t>
  </si>
  <si>
    <t>Стеллаж двухсторонний (детская библиотека) 2</t>
  </si>
  <si>
    <t>Стеллаж двухсторонний (детская библиотека) 3</t>
  </si>
  <si>
    <t xml:space="preserve">Стеллаж односторонний  ( детская библиотека) </t>
  </si>
  <si>
    <t>Стеллаж односторонний  ( детская библиотека)  1</t>
  </si>
  <si>
    <t>Стеллаж односторонний  ( детская библиотека)  2</t>
  </si>
  <si>
    <t>Стеллаж односторонний  ( детская библиотека)  3</t>
  </si>
  <si>
    <t>Стеллаж выставочный угловой (Д/Б)</t>
  </si>
  <si>
    <t>Стеллаж выставочный угловой (Д/Б) 1</t>
  </si>
  <si>
    <t>Стеллаж для переодички (Д/б)</t>
  </si>
  <si>
    <t xml:space="preserve">Костюм женский казачий </t>
  </si>
  <si>
    <t>25.08.2016</t>
  </si>
  <si>
    <t>Костюм женский казачий 1-1</t>
  </si>
  <si>
    <t>Костюм женский казачий 1-2</t>
  </si>
  <si>
    <t>Костюм женский казачий 1-3</t>
  </si>
  <si>
    <t>Костюм женский казачий 1-4</t>
  </si>
  <si>
    <t>Костюм женский казачий 1-5</t>
  </si>
  <si>
    <t>Костюм женский казачий 1-6</t>
  </si>
  <si>
    <t>Костюм женский казачий 1-7</t>
  </si>
  <si>
    <t xml:space="preserve">Объект электрических сетей ВЛ-0,4 кВ от КТС - СТ 5-295п  </t>
  </si>
  <si>
    <t>по ул.Железнодорожная ( от пер.Рабочего до №1 включительно ул.Железнодорожная )</t>
  </si>
  <si>
    <t>памятник В.И. Ленину</t>
  </si>
  <si>
    <t xml:space="preserve"> по ул. Ленина, центральный парк</t>
  </si>
  <si>
    <t>памятник В.И. Ленину,</t>
  </si>
  <si>
    <t xml:space="preserve"> ул. Заводская (перед ООО "Кубань-вино")</t>
  </si>
  <si>
    <t xml:space="preserve">памятник погибши воинам, </t>
  </si>
  <si>
    <t>92 км автодороги Ново-российск — Порт Кав-каз</t>
  </si>
  <si>
    <t>памятник погибшим летчикам</t>
  </si>
  <si>
    <t xml:space="preserve"> по 86 км автодороги Новороссийск — Порт Кав-каз</t>
  </si>
  <si>
    <t>по ул.Красная площадь от ж/д №3 до ж/д№13</t>
  </si>
  <si>
    <t>ул.Красная площадь от ж/д №3 до пер.Красноармейский №13</t>
  </si>
  <si>
    <t xml:space="preserve">Котельная (лит. "Б" ) </t>
  </si>
  <si>
    <t>пер. Ильича,1</t>
  </si>
  <si>
    <t>площадью 9,9 кв.м.</t>
  </si>
  <si>
    <t xml:space="preserve">мемориал Боевой Славы </t>
  </si>
  <si>
    <t>по ул. Ленина, центральный парк</t>
  </si>
  <si>
    <t xml:space="preserve">Нар.газопровод низкого давления </t>
  </si>
  <si>
    <t xml:space="preserve"> от ПГБ №10 по пер.Горького ,по ул.Коммунистическая, от пер.Нового до пер.Зеленого</t>
  </si>
  <si>
    <t>(прот 4623м)</t>
  </si>
  <si>
    <t xml:space="preserve"> по ул.Чапаева от пер.Степной до конца межи д.63</t>
  </si>
  <si>
    <t>Наруж.газопр.низк.давл.</t>
  </si>
  <si>
    <t>по ул.Титова,Коммунист.,Рабочий</t>
  </si>
  <si>
    <t>(прот.2750,5м)</t>
  </si>
  <si>
    <t>от ШРП12 по пер.Новый от ж/д.56 до ул.Береговой</t>
  </si>
  <si>
    <t>(прот.224м)</t>
  </si>
  <si>
    <t xml:space="preserve">Наруж.газопр.низк.давл. </t>
  </si>
  <si>
    <t>поул.Садов.отпер.Пугач.до д.112</t>
  </si>
  <si>
    <t>(ф 108х4, прот.719,5м,ф57х3,5-73м)</t>
  </si>
  <si>
    <t xml:space="preserve">Наруж.газопровод низкого давления </t>
  </si>
  <si>
    <t>пер .Пионерский от д.9 до д.1</t>
  </si>
  <si>
    <t>(прот 160м)</t>
  </si>
  <si>
    <t>Наружн.газопр.низк.давл</t>
  </si>
  <si>
    <t>.ул.Таманск,от пер.Зел.до пер.Ильича.</t>
  </si>
  <si>
    <t>(прот.1895м)</t>
  </si>
  <si>
    <t>Наружн.газопр.низк.давл.</t>
  </si>
  <si>
    <t>ул.Таманск,ул.Кирова,ул.Заводск</t>
  </si>
  <si>
    <t>(прот.4085м)</t>
  </si>
  <si>
    <t>ул.Ростовск, пер.Зелен,Новый,Крылова,Горького</t>
  </si>
  <si>
    <t>(прот.2715м)</t>
  </si>
  <si>
    <t>Наружн.газопровод низкого давления</t>
  </si>
  <si>
    <t xml:space="preserve"> по ул.Ленина от д.263 до д.267 </t>
  </si>
  <si>
    <t>(прот.140м)</t>
  </si>
  <si>
    <t xml:space="preserve">Наружн.газопровод низкого давления </t>
  </si>
  <si>
    <t>по ул.Комсомольская от пер.Нового до пер.Ильич по пер.Крылова ,пер.Ильича, от ул.Комсомольская до ул.Коммунистическая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</si>
  <si>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</si>
  <si>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акций</t>
  </si>
  <si>
    <t>Размер уставного (складочного) капитала хозяйственного общества, товарищества и доли муниципального образования вуставном (складочном) капитале, в процентах</t>
  </si>
  <si>
    <t>Раздел 3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</si>
  <si>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</si>
  <si>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</si>
  <si>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</si>
  <si>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документов-оснований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</si>
  <si>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</si>
  <si>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</si>
  <si>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первоначальной (балансовой) и остаточной стоимости основных средств (фондов) (для муниципальных учреждений и муниципальных унитарных предприятий)</t>
  </si>
  <si>
    <t>Факс Panasonik  KX-FT 258 RU (спорт)</t>
  </si>
  <si>
    <t>Бензокоса Штиль FS-250 GSB 230-2</t>
  </si>
  <si>
    <t>Распоряжение администрации Старотитаровского сельского поселения Темрюкского района от 28.04.2016 № 210-р</t>
  </si>
  <si>
    <t>Бензокоса Штиль FS-55</t>
  </si>
  <si>
    <t>Насос глубинный "Водолей - 3"</t>
  </si>
  <si>
    <t>Принтер HP Lazer 1018(CD 419) А4   12hhm600*600dpi. USB</t>
  </si>
  <si>
    <t>Газонокосилка бензиновая</t>
  </si>
  <si>
    <t>Тачка строительная</t>
  </si>
  <si>
    <t>Дверь металлическая противопожарная</t>
  </si>
  <si>
    <t>ИПДЛ-52СМД (8-60м) извещатель пожарный дымовой линейный (4 шт.)</t>
  </si>
  <si>
    <t>Котел КОВ-СГ-50 " Комфорт" авт.сит (2 шт.)</t>
  </si>
  <si>
    <t>Водонагреватель электрический накопительный ARISTON ABS VLS PW100 (2 шт.)</t>
  </si>
  <si>
    <t>МФУ Canon MF 3010</t>
  </si>
  <si>
    <t>Сплит система Haier HSU- 12HNH03/R2 тепло/холод 36 кв.м</t>
  </si>
  <si>
    <t>Сплит система ROVEX RS-24STI тепло/холод 72 кв.м</t>
  </si>
  <si>
    <t>Насос циркуляционный TOP S WILO 30/10 (2шт.)</t>
  </si>
  <si>
    <t>Стол для тенниса</t>
  </si>
  <si>
    <t>Стол теннисный START LINE OLYMPIC OUTDOOR</t>
  </si>
  <si>
    <t>Беговая дорожка</t>
  </si>
  <si>
    <t>Велотренажер</t>
  </si>
  <si>
    <t>Силовая станция 518 CJ</t>
  </si>
  <si>
    <t>Скамья спортивная</t>
  </si>
  <si>
    <t>Стол теннисный</t>
  </si>
  <si>
    <t>Штанга в комплекте</t>
  </si>
  <si>
    <t>Холодильник "Candy"</t>
  </si>
  <si>
    <t>Мотоблок МБ 12 ДЕ в сборе (двигатель мотоблока МБ 12 ДЕ - 1шт., почвофреза МБ 100 - 1 шт., редуктор мотоблока МБ 12 ДЕ - 1шт., колесо в сборе - 4 шт., косилка с гидравликой КР.1А - 1 шт.)</t>
  </si>
  <si>
    <t>Распоряжение главы Старотитаровского сельского поселения Темрюкского района №316-р от 27.09.2017</t>
  </si>
  <si>
    <t>Пожарная сигнализация системы оповещения и управления эвакуацией в здании администрации, литер А</t>
  </si>
  <si>
    <t>Распоряжение Администрации Старотитаровского сельского поселения Темрюкского района №225-р от 06.06..2017</t>
  </si>
  <si>
    <t>Книжная продукция в количестве 45 экземпляров</t>
  </si>
  <si>
    <t>Распоряжение Администрации Старотитаровского сельского поселения Темрюкского района №226-р от 06.06..2018</t>
  </si>
  <si>
    <t>Роторная косилка Z -178/2, захват 1,85м в сборе: защита верхняя (каркас, металл, брезент) 185 - 1шт., вал WPM 850 6/8 (40A)Z-178 -1шт.,ремень SPB-3150 (УБ-3150) -4шт.</t>
  </si>
  <si>
    <t>Распоряжение Администрации Старотитаровского сельского поселения Темрюкского района №300-р от 07.09.2017</t>
  </si>
  <si>
    <t>фонарь светодиодный Camelion</t>
  </si>
  <si>
    <t>Всего по администрации:</t>
  </si>
  <si>
    <t xml:space="preserve">Муниципальное бюджетное учреждение "Культурно-социальный центр" Старотитаровского сельского поселения Темрюкского района
</t>
  </si>
  <si>
    <t>Муниципальное бюджетное учреждение "Культурно-социальный центр" Старотитаровского сельского поселения Темрюкского района</t>
  </si>
  <si>
    <t>Холодильник "Саратов"</t>
  </si>
  <si>
    <t>Модем ADSL Upvel UR-314AN</t>
  </si>
  <si>
    <t>Стенд 2000*1500 мм с ногами 2000 мм (рама из профильной трубы 40*40*2мм, ПК 4 мм, полноцветная печать,карманы А4 5шт.)</t>
  </si>
  <si>
    <t>Стол 120*80        (4 штуки)</t>
  </si>
  <si>
    <t>Стул  ISO C        (30 шт.)</t>
  </si>
  <si>
    <t>Сплит-система "Сентек"</t>
  </si>
  <si>
    <t>Стол-Студент-Стиль (ольха)</t>
  </si>
  <si>
    <t>Вешалка (3 шт.)</t>
  </si>
  <si>
    <t>Копир Canon 128 А4</t>
  </si>
  <si>
    <t>Проэктор Sanyo PLC-XW 350</t>
  </si>
  <si>
    <t>Монитор 17 "LG L1718 S TFT8 ms 250 cd/кв.м. 700:1  160/160  TCО99 1280*1024</t>
  </si>
  <si>
    <t>Принтер Samsung  ML 2015</t>
  </si>
  <si>
    <t>DVD плеер LG</t>
  </si>
  <si>
    <t>DVD плеер LG DVD DV  656 Х</t>
  </si>
  <si>
    <t>Видеокамера цифровая "Canon MV - X 200"</t>
  </si>
  <si>
    <t>Гидрант Н-0.75</t>
  </si>
  <si>
    <t>Canon Fc -128,4 копий / мин" (библиотека по ул.Ленина,230)</t>
  </si>
  <si>
    <t>Синтезатор "Ямака-210"</t>
  </si>
  <si>
    <t>Подставка под гидрант ППС-200</t>
  </si>
  <si>
    <t>Телевизор 21 2 СЭНЬО</t>
  </si>
  <si>
    <t>Баян -18 64-120</t>
  </si>
  <si>
    <t>Баян Кировский</t>
  </si>
  <si>
    <t>Принтер HР LaserJet 1018 F4(USB) сел.библ.</t>
  </si>
  <si>
    <t>Акустическая система ALTO</t>
  </si>
  <si>
    <t>Акустическая система 15 4 Om-500вт RMS (1)</t>
  </si>
  <si>
    <t>Акустическая система 15 4 Om-500вт RMS (2)</t>
  </si>
  <si>
    <t>Динамик НР 18 350</t>
  </si>
  <si>
    <t>Компьютер в комплекте (ПЭВМ ОК -Р 4)</t>
  </si>
  <si>
    <t>Ботинки сченические</t>
  </si>
  <si>
    <t>Костюм "Кубань" женский</t>
  </si>
  <si>
    <t>Костюм "Кубанский" женский</t>
  </si>
  <si>
    <t>Костюм"Кубань" женский</t>
  </si>
  <si>
    <t>Итого</t>
  </si>
  <si>
    <t>Музыкальный центр "Sony RV333"</t>
  </si>
  <si>
    <t>Всего по  МУ КСЦ</t>
  </si>
  <si>
    <t>Компьютер в сборе (систем блок, операц система ИБП, модем)</t>
  </si>
  <si>
    <t>Муниципальное учреждение Физкультурно-оздоровительный спортивный клуб "Виктория" Старотитаровского сельского поселения Темрюкского района</t>
  </si>
  <si>
    <t>Ноутбук Lenovo B960</t>
  </si>
  <si>
    <t>Телевизор Philips 40PFT4100</t>
  </si>
  <si>
    <t>Телевизор Томсон 40</t>
  </si>
  <si>
    <t>(прот.951п.м.)</t>
  </si>
  <si>
    <t>по ул.Садовой,пер.Совхозный 9</t>
  </si>
  <si>
    <t>протяж,136п.м.18п.м.1113п.м</t>
  </si>
  <si>
    <t>по ул.Широкая от жилого дома №185 до пер.Пионерского</t>
  </si>
  <si>
    <t>(протяж.260п.м.)</t>
  </si>
  <si>
    <t>по ул.Широкая от жилого дома№263</t>
  </si>
  <si>
    <t>(протяж.93п.м)</t>
  </si>
  <si>
    <t>от ул.Пролетарской до жилого дома по пер.Школьному</t>
  </si>
  <si>
    <t xml:space="preserve"> (протяж.100п.м)</t>
  </si>
  <si>
    <t>по пер.Лермонтова от ул.Садовой до ул.Ленина до жил.дом.№105</t>
  </si>
  <si>
    <t>прот 329 м</t>
  </si>
  <si>
    <t>по пер.Новому по ул.Береговой</t>
  </si>
  <si>
    <t>(протяж492п.м)</t>
  </si>
  <si>
    <t>по пер.Школьному от ул.Пролетарской по ул.Широкой до пер.Гоголя</t>
  </si>
  <si>
    <t>прот 550 м</t>
  </si>
  <si>
    <t>по ул.Верхней от жил.дома №104-а до жил.дома №84</t>
  </si>
  <si>
    <t>(прот.437п.м)</t>
  </si>
  <si>
    <t>по ул.Верхняя от №84 до №30а</t>
  </si>
  <si>
    <t xml:space="preserve">прот 1070м </t>
  </si>
  <si>
    <t>по ул.Носова от жилого дома №27 до жил.дома №24</t>
  </si>
  <si>
    <t>прот 113 м</t>
  </si>
  <si>
    <t>по  ул.Садовой от №48 до жилого дома№3</t>
  </si>
  <si>
    <t>прот 608 м</t>
  </si>
  <si>
    <t>по ул.Садовой от пер.Пугачева до пер.Горького</t>
  </si>
  <si>
    <t xml:space="preserve"> (прот 241 п.м)</t>
  </si>
  <si>
    <t xml:space="preserve">Ул. наружный газопровод низкого давления  </t>
  </si>
  <si>
    <t>по ул. Широкая с перодом ч/з пер. Школьный к ж\д 223 по ул. Широкая</t>
  </si>
  <si>
    <t>Распоряжение администрации Старотитаровского сельского поселения Темрюкского района от 04.03.2013 г. № 37-р "О постановке в казну Старотитаровского сельского поселения Темрюкского района имущества"</t>
  </si>
  <si>
    <t>по пер.Горького от ул.Чапаева до жил.дома №109</t>
  </si>
  <si>
    <t>Распоряжение главы муниципального образования Темрюкский район от 11.10.2013 г. № 182-р</t>
  </si>
  <si>
    <t>по пер.Совхозный от жилого дома  №24 до жилого дома № 26</t>
  </si>
  <si>
    <t>Распоряжение главы муниципального образования Темрюкский район от 11.10.2013 г. № 183-р</t>
  </si>
  <si>
    <t>по пер.Горького от ул.Широкая до ул.Верхняя и по ул.Верхняя до жилого дома № 205</t>
  </si>
  <si>
    <t>Распоряжение главы муниципального образования Темрюкский район от 11.10.2013 г. № 184-р</t>
  </si>
  <si>
    <t>по пер.Октябрьский от ул.Верхняя до ул.Широкая и по ул.Широкая до жилых домов № 66 и № 67</t>
  </si>
  <si>
    <t>Распоряжение главы муниципального образования Темрюкский район от 11.10.2013 г. № 185-р</t>
  </si>
  <si>
    <t>Шкаф для одежды ШР-22 L 800 (15)</t>
  </si>
  <si>
    <t>Шкаф для одежды ШР-22 L 800 (16)</t>
  </si>
  <si>
    <t>Шкаф для одежды ШР-22 L 800 (17)</t>
  </si>
  <si>
    <t>Шкаф для одежды ШР-22 L 800 * (1)</t>
  </si>
  <si>
    <t>Шкаф для одежды ШР-22 L 800 * (2)</t>
  </si>
  <si>
    <t>Шкаф для одежды ШР-22 L 800 * (3)</t>
  </si>
  <si>
    <t>Шкаф для одежды ШР-22 L 800 * (4)</t>
  </si>
  <si>
    <t>Шкаф для одежды ШР-22 L 800 * (5)</t>
  </si>
  <si>
    <t>по ул. Верхняя от пер. Гоголя до пер. Красноармейский, пер. Красноармейский от дома № 42 до ул. Верхяя  в кол. 1 шт.</t>
  </si>
  <si>
    <t>Распоряжение администрации Старотитаровского сельского поселения Темрюкского района от119.05.2014 года №114 -р</t>
  </si>
  <si>
    <t xml:space="preserve">по ул. Верхняя от пер. Нового до пер. Первомайского, пер. Первомайский от ул. Верхняя до ул. Широкой в кол. 1 шт. </t>
  </si>
  <si>
    <t>Распоряжение администрации Старотитаровского сельского поселения Темрюкского района от19.05.2014 года №114 -р</t>
  </si>
  <si>
    <t>Уличное освещение -</t>
  </si>
  <si>
    <t xml:space="preserve">ул.Садовая от пер.Горького до пер.Пионерский </t>
  </si>
  <si>
    <t xml:space="preserve"> 22 светильника</t>
  </si>
  <si>
    <t>Распоряжение главы муниципального образования Темрюкский район от 30.12.2011 г. № 224-р</t>
  </si>
  <si>
    <t>Уличное освещение (17 ед.)</t>
  </si>
  <si>
    <t>по ул. Комсомольская, пер. Пушкина</t>
  </si>
  <si>
    <t>Уличное освещение (64 ед.)</t>
  </si>
  <si>
    <t>по ул. Ленина,ул. Садовая,ул. Красная площадь, пер. Новый</t>
  </si>
  <si>
    <t>Уличное освещение (64шт.)</t>
  </si>
  <si>
    <t>Уличный водопровод</t>
  </si>
  <si>
    <t xml:space="preserve"> пер. Новый от ул.Ленина до ул. Береговой</t>
  </si>
  <si>
    <t xml:space="preserve"> (прот.260м)</t>
  </si>
  <si>
    <t xml:space="preserve">Уличный водопровод </t>
  </si>
  <si>
    <t>пер.Степной от ул.Ленина до ул.Береговой</t>
  </si>
  <si>
    <t>(прот.240м.)</t>
  </si>
  <si>
    <t xml:space="preserve">Уличный наружный газопровод </t>
  </si>
  <si>
    <t xml:space="preserve"> по ул.Пролетарская(нечетная сторона) от пер.Пугачева до ж/д №7</t>
  </si>
  <si>
    <t>(106п.м.)</t>
  </si>
  <si>
    <t>Уличный наружный газопровод низкого давления</t>
  </si>
  <si>
    <t xml:space="preserve"> по ул.Садовой, от пер.Горького до жилого дома №319</t>
  </si>
  <si>
    <t xml:space="preserve"> (протяж.72 п.м.)</t>
  </si>
  <si>
    <t xml:space="preserve"> по ул.Широкой от жилого дома №288 до жилого дома №285</t>
  </si>
  <si>
    <t>(протяж.40п.м.)</t>
  </si>
  <si>
    <t xml:space="preserve"> по ул.Ленина от пер.Крылова до пер.Ильича</t>
  </si>
  <si>
    <t>прот 405 м</t>
  </si>
  <si>
    <t xml:space="preserve">Уличный наружный газопровод низкого давления </t>
  </si>
  <si>
    <t xml:space="preserve"> по ул.Северолиманной, от пер.Пугачева до жилого дома №28</t>
  </si>
  <si>
    <t>(протяж.92 п.м.)</t>
  </si>
  <si>
    <t>по ул.Носова от пер.Ильича до пер.Горького, по пер.Горького до ул.Береговой 2002года</t>
  </si>
  <si>
    <t>прот 429,5 м</t>
  </si>
  <si>
    <t>по пер.Совхозному от ж.д.№2 до ж.д. №3 с устройством арочного перехода 2005года</t>
  </si>
  <si>
    <t>прот 47 м</t>
  </si>
  <si>
    <t xml:space="preserve">Уличный наружный газопровод низкого двавления </t>
  </si>
  <si>
    <t>по пер.Пионерскому от ж.д.№23 до ж.д.№25</t>
  </si>
  <si>
    <t>Уличный наружный газопровод низкого двления ,</t>
  </si>
  <si>
    <t>по ул.Чапаева от пер.Горького до жилого дома №29</t>
  </si>
  <si>
    <t>(протяж.96п.м.)</t>
  </si>
  <si>
    <t>Участок дороги ,</t>
  </si>
  <si>
    <t>по ул.Залиманной</t>
  </si>
  <si>
    <t>2,7км</t>
  </si>
  <si>
    <t>Шкаф для одежды сел.библ.</t>
  </si>
  <si>
    <t>Елка "Сибирская"</t>
  </si>
  <si>
    <t>Кондиционер Favorit сплит сел.библ</t>
  </si>
  <si>
    <t>Сплит система Самсунг AQ-24 FCN/FCX</t>
  </si>
  <si>
    <t>Станц. в. снаб. AUTO AJC-125C H 1 (штука)</t>
  </si>
  <si>
    <t>Земельный участок-административные здания</t>
  </si>
  <si>
    <t>23:30:0000000:2204</t>
  </si>
  <si>
    <t>764 кв. м.</t>
  </si>
  <si>
    <t>Утилтзатор А-400 (солярка)</t>
  </si>
  <si>
    <t>Детская игровая площадка</t>
  </si>
  <si>
    <t>Стол угловой</t>
  </si>
  <si>
    <t>Тумба с выдвижными ящиками</t>
  </si>
  <si>
    <t>Шкаф под стеклом</t>
  </si>
  <si>
    <t>Шкаф открытый</t>
  </si>
  <si>
    <t>Тумба распашная</t>
  </si>
  <si>
    <t>Полка</t>
  </si>
  <si>
    <t xml:space="preserve">Зеркало </t>
  </si>
  <si>
    <t>Полка 2000м</t>
  </si>
  <si>
    <t>Пенал</t>
  </si>
  <si>
    <t>Полка под цветы</t>
  </si>
  <si>
    <t>Общий подстанционный пункт управления</t>
  </si>
  <si>
    <t>Домик связи</t>
  </si>
  <si>
    <t>Микрофон SHURE PGA58 XLR (2 шт.)</t>
  </si>
  <si>
    <t>ИТОГО</t>
  </si>
  <si>
    <t>Витрина сел.библиотеки (3 шт.)</t>
  </si>
  <si>
    <t>Кафедра сел.библиотеки</t>
  </si>
  <si>
    <t>Стеллаж двойной сел.библ. (11 шт)</t>
  </si>
  <si>
    <t>Стеллаж односторонний сел.библ. (17 шт.)</t>
  </si>
  <si>
    <t>Шкаф сел.библ.</t>
  </si>
  <si>
    <t>Стол компьютерный (сел.библ)</t>
  </si>
  <si>
    <t>Тумба на ксерокс сел.библ</t>
  </si>
  <si>
    <t>Шкаф (сел.библ)</t>
  </si>
  <si>
    <t>В 30 тумба мобильная</t>
  </si>
  <si>
    <t>В 13 тумба приставная</t>
  </si>
  <si>
    <t>Стулья офисные 9 шт</t>
  </si>
  <si>
    <t>Распоряжение администрации Старотитаровского сельского поселения Темрюкского района от 15.06.2016 № 300-р</t>
  </si>
  <si>
    <t>Велосипед 24 (2)</t>
  </si>
  <si>
    <t>Велосипед 28</t>
  </si>
  <si>
    <t>Р/телефон Panasonik KX-TG1711 RUW</t>
  </si>
  <si>
    <t>Распоряжение администрации Старотитаровского сельского поселения Темрюкского района от 28.06.2016 № 321-р</t>
  </si>
  <si>
    <t>Книжная продукция (132)</t>
  </si>
  <si>
    <t>Распоряжение администрации Старотитаровского сельского поселения Темрюкского района от 13.07.2016 № 355-р</t>
  </si>
  <si>
    <t>Распоряжение администрации Старотитаровского сельского поселения Темрюкского района от 13.07.2016 № 354-р</t>
  </si>
  <si>
    <t>Телефон</t>
  </si>
  <si>
    <t>Распоряжение администрации Старотитаровского сельского поселения Темрюкского района от 26.07.2016 № 371-р</t>
  </si>
  <si>
    <t>Сплит система ROVEX RS-07ST1 тепло/холод 21 кв.м.</t>
  </si>
  <si>
    <t>Распоряжение администрации Старотитаровского сельского поселения Темрюкского района от 26.07.2016 № 367-р</t>
  </si>
  <si>
    <t>Сплит система Galanz - 12H53R150L3</t>
  </si>
  <si>
    <t>Распоряжение администрации Старотитаровского сельского поселения Темрюкского района от 26.07.2016 № 370-р</t>
  </si>
  <si>
    <t>Сплит система Gentek CT - 5224 24 k</t>
  </si>
  <si>
    <t xml:space="preserve">Выписка из Единого государственного реестра недвижимости № 23-23/044-23/044/803/2016-2304/1 от 15.11.2016 г. </t>
  </si>
  <si>
    <t>23:30:0903027:194</t>
  </si>
  <si>
    <t xml:space="preserve">Выписка из Единого государственного реестра недвижимости № 23-23/044-23/044/803/2016-2324/1 от 15.11.2016 г. </t>
  </si>
  <si>
    <t>23:30:0903027:192</t>
  </si>
  <si>
    <t xml:space="preserve">Выписка из Единого государственного реестра недвижимости № 23-23/044-23/044/803/2016-2307/1 от 15.11.2016 г. </t>
  </si>
  <si>
    <t>23:30:0903027:193</t>
  </si>
  <si>
    <t xml:space="preserve">Выписка из Единого государственного реестра недвижимости № 23-23/044-23/044/803/2016-2308/1 от 15.11.2016 г. </t>
  </si>
  <si>
    <t>23:30:0903018:396</t>
  </si>
  <si>
    <t xml:space="preserve">Выписка из Единого государственного реестра недвижимости № 23:30:0903018:396-23/044/2017-1 от 23.01.2017 г. </t>
  </si>
  <si>
    <t>23:30:0903028:645</t>
  </si>
  <si>
    <t xml:space="preserve">Выписка из Единого государственного реестра недвижимости № 23-23/044-23/044/803/2016-2325/1 от 14.11.2016 г. </t>
  </si>
  <si>
    <t>23:30:0903013:235</t>
  </si>
  <si>
    <t xml:space="preserve">Выписка из Единого государственного реестра недвижимости № 23:30:0903013:235-23/044/2017-1 от 23.01.2017 г. </t>
  </si>
  <si>
    <t>23:30:0903015:10183</t>
  </si>
  <si>
    <t xml:space="preserve">Выписка из Единого государственного реестра недвижимости № 23:30:0903015:10183-23/044/2017-1 от 16.02.2017 г. </t>
  </si>
  <si>
    <t>23:30:0903015:10184</t>
  </si>
  <si>
    <t xml:space="preserve">Выписка из Единого государственного реестра недвижимости № 23:30:0903015:10184-23/044/2017-1 от 17.02.2017 г. </t>
  </si>
  <si>
    <t>23:30:0903015:10185</t>
  </si>
  <si>
    <t xml:space="preserve">Выписка из Единого государственного реестра недвижимости № 23:30:0903015:10185-23/044/2017-1 от 14.02.2017 г. </t>
  </si>
  <si>
    <t>23:30:0903014:348</t>
  </si>
  <si>
    <t xml:space="preserve">Выписка из Единого государственного реестра недвижимости № 23:30:0903014:348-23/044/2017-1 от 15.02.2017 г. </t>
  </si>
  <si>
    <t>23:30:0903014:349</t>
  </si>
  <si>
    <t xml:space="preserve">Выписка из Единого государственного реестра недвижимости № 23:30:0903014:349-23/044/2017-1 от 21.02.2017 г. </t>
  </si>
  <si>
    <t>23:30:0903014:350</t>
  </si>
  <si>
    <t xml:space="preserve">Кресло для актового зала 3-х местная секция "Спутник эконом ЗМ" (1-52) </t>
  </si>
  <si>
    <t xml:space="preserve">Кресло для актового зала 3-х местная секция "Спутник эконом ЗМ" (1-53) </t>
  </si>
  <si>
    <t xml:space="preserve">Кресло для актового зала 3-х местная секция "Спутник эконом ЗМ" (1-54) </t>
  </si>
  <si>
    <t xml:space="preserve">Кресло для актового зала 3-х местная секция "Спутник эконом ЗМ" (1-56) </t>
  </si>
  <si>
    <t xml:space="preserve">Кресло для актового зала 3-х местная секция "Спутник эконом ЗМ" (1-55) </t>
  </si>
  <si>
    <t xml:space="preserve">Кресло для актового зала 3-х местная секция "Спутник эконом ЗМ" (1-57) </t>
  </si>
  <si>
    <t xml:space="preserve">Кресло для актового зала 3-х местная секция "Спутник эконом ЗМ" (1-58) </t>
  </si>
  <si>
    <t xml:space="preserve">Кресло для актового зала 3-х местная секция "Спутник эконом ЗМ" (1-59) </t>
  </si>
  <si>
    <t xml:space="preserve">Кресло для актового зала 3-х местная секция "Спутник эконом ЗМ" (1-60) </t>
  </si>
  <si>
    <t xml:space="preserve">Кресло для актового зала 3-х местная секция "Спутник эконом ЗМ" (1-61) </t>
  </si>
  <si>
    <t xml:space="preserve">Кресло для актового зала 3-х местная секция "Спутник эконом ЗМ" (1-62) </t>
  </si>
  <si>
    <t xml:space="preserve">Кресло для актового зала 3-х местная секция "Спутник эконом ЗМ" (1-63) </t>
  </si>
  <si>
    <t xml:space="preserve">Кресло для актового зала 3-х местная секция "Спутник эконом ЗМ" (1-64) </t>
  </si>
  <si>
    <t xml:space="preserve">Кресло для актового зала 3-х местная секция "Спутник эконом ЗМ" (1-65) </t>
  </si>
  <si>
    <t xml:space="preserve">Кресло для актового зала 3-х местная секция "Спутник эконом ЗМ" (1-66) </t>
  </si>
  <si>
    <t xml:space="preserve">Кресло для актового зала 3-х местная секция "Спутник эконом ЗМ" (1-67) </t>
  </si>
  <si>
    <t xml:space="preserve">Кресло для актового зала 3-х местная секция "Спутник эконом ЗМ" (1-68) </t>
  </si>
  <si>
    <t xml:space="preserve"> по пер.Гоголя(четная сторона) от ул.Ленина до ул.Садовой</t>
  </si>
  <si>
    <t>(протяж.270п.м.)</t>
  </si>
  <si>
    <t xml:space="preserve"> по пер.Степному(четная сторона) от ул.Ленина до ул.Носова</t>
  </si>
  <si>
    <t xml:space="preserve"> (протяж.545п.м)</t>
  </si>
  <si>
    <t>по ул.Широкая(нечетная сторона) от ж/д №165 до ж/д №163</t>
  </si>
  <si>
    <t xml:space="preserve"> (протяж.85п.м.)</t>
  </si>
  <si>
    <t xml:space="preserve">Наружный газопровод низк.давл </t>
  </si>
  <si>
    <t>Распоряжение администрации Старотитаровского сельского поселения Темрюкского района от02.06.2014 года №131 -р</t>
  </si>
  <si>
    <t>по ул. Носова  от дома № 56 до № 64</t>
  </si>
  <si>
    <t>Распоряжение администрации Старотитаровского сельского поселения Темрюкского района от 02.06.2014 года №127 -р</t>
  </si>
  <si>
    <t>по пер. Степной от ул. Ленина  до жилого дома № 11а по пер. Степной</t>
  </si>
  <si>
    <t>Распоряжение администрации Старотитаровского сельского поселения Темрюкского района от 02.06.2014 года № 128 -р</t>
  </si>
  <si>
    <t>по ул. Пролетарская от пер. Почтовый до жилого дома № 106</t>
  </si>
  <si>
    <t>Распоряжение администрации Старотитаровского сельского поселения Темрюкского района от 04.06.2014  года № 133 -р</t>
  </si>
  <si>
    <t>по ул. Садовая от пер. Новый до пер. Степной</t>
  </si>
  <si>
    <t>Распоряжение администрации Старотитаровского сельского поселения Темрюкского района от 16.07.2014  года № 163 -р</t>
  </si>
  <si>
    <t xml:space="preserve">Газопровод низкого давления </t>
  </si>
  <si>
    <t>от ул.Ленина до ул.Береговой</t>
  </si>
  <si>
    <t>401 п.м</t>
  </si>
  <si>
    <t>по ул. Ленина от ж.д. № 43 до пер. Застаничный</t>
  </si>
  <si>
    <t xml:space="preserve">Кресло для актового зала 3-х местная секция "Спутник эконом ЗМ" (1-78) </t>
  </si>
  <si>
    <t>ул. Садовая (нечетная сторона) от пер. Гоголя до жилого дома № 289</t>
  </si>
  <si>
    <t>Распоряжение главы Старотитаровского сельского поселения Темрюкский район от 14.08.2014 г. № 180-р</t>
  </si>
  <si>
    <t>по пер. Школьный от ул. Носова до жилого дома № 13</t>
  </si>
  <si>
    <t>Распоряжение главы Старотитаровского сельского поселения Темрюкский район от 14.08.2014 г. № 179-р</t>
  </si>
  <si>
    <t>по ул. Лебединский тупик от пер. Совхозный до домов №№1А и 2А</t>
  </si>
  <si>
    <t>Распоряжение главы Старотитаровского сельского поселения Темрюкский район от 14.08.2014 г. № 185-р</t>
  </si>
  <si>
    <t>от переулка Почтовый (нечетная сторона) с переходом через улицу Ленина к административному зданию музея</t>
  </si>
  <si>
    <t>Распоряжение главы Старотитаровского сельского поселения Темрюкский район от 01.09. 2014 г. № 198-р</t>
  </si>
  <si>
    <t>по улице Виноградная</t>
  </si>
  <si>
    <t>Распоряжение главы Старотитаровского сельского поселения Темрюкский район от 01.09. 2014 г. № 199-р</t>
  </si>
  <si>
    <t>по переулку Первомайский от улицы Береговая до жилого дома № 29</t>
  </si>
  <si>
    <t>Распоряжение главы Старотитаровского сельского поселения Темрюкский район от 01.09. 2014 г. № 200-р</t>
  </si>
  <si>
    <t>по переулку Красноармейский (нечетная сторона) до жилого дома № 11</t>
  </si>
  <si>
    <t>Распоряжение главы Старотитаровского сельского поселения Темрюкский район от 01.09. 2014 г. № 201-р</t>
  </si>
  <si>
    <t>по улице Носова от переулка Школьный до жилого дома № 36</t>
  </si>
  <si>
    <t>Распоряжение главы Старотитаровского сельского поселения Темрюкский район от 01.09. 2014 г. № 194-р</t>
  </si>
  <si>
    <t>по улице Широкая от переулка Степной до жилого дома № 280 А</t>
  </si>
  <si>
    <t>Распоряжение главы Старотитаровского сельского поселения Темрюкский район от 01.09. 2014 г. № 195-р</t>
  </si>
  <si>
    <t>по переулку Степной от улицы Широкая до жилого дома № 54</t>
  </si>
  <si>
    <t>Распоряжение главы Старотитаровского сельского поселения Темрюкский район от 01.09. 2014 г. № 196-р</t>
  </si>
  <si>
    <t>по переулку Горького  от жилого дома №140 до улицы Широкая</t>
  </si>
  <si>
    <t>Распоряжение главы Старотитаровского сельского поселения Темрюкский район от 16.10. 2014 г. № 247-р</t>
  </si>
  <si>
    <t>Свидетельство о государственной регистрации права серия 23-АМ № 187728 от 23.10.2013 г.</t>
  </si>
  <si>
    <t>23:30:0000000:2350</t>
  </si>
  <si>
    <t>Выписка из Единого государственного реестра прав на недвижимое имущество и сделок с ним № 23-23/044-23/044/803/2016-1261/1 от 25.10.2016 г.</t>
  </si>
  <si>
    <t>44,8 кв,м</t>
  </si>
  <si>
    <t>23:30:0000000:2374</t>
  </si>
  <si>
    <t>Выписка из единого государственного реестра прав на недвижимое имущество и сделок с ним № 23-23/044-23/044/803/2016-2098/1 от 10.11.2016</t>
  </si>
  <si>
    <t>5.1 кв.м</t>
  </si>
  <si>
    <t>23:30:0000000:2354</t>
  </si>
  <si>
    <t>Выписка из единого государственного реестра прав на недвижимое имущество и сделок с ним № 23-23/044-23/044/803/2016-1263/1 от 25.10.2016</t>
  </si>
  <si>
    <t>23:30:0903035:503</t>
  </si>
  <si>
    <t>Выписка из единого государственного реестра прав на недвижимое имущество и сделок с ним № 23-23/044-23/044/803/2016-2058/1 от 10.11.2016</t>
  </si>
  <si>
    <t>23:30:0000000:2373</t>
  </si>
  <si>
    <t>4.5 кв.м</t>
  </si>
  <si>
    <t>(прот.130 п.м.)</t>
  </si>
  <si>
    <t>по пер.Ильича от д.113 до конца межи №117</t>
  </si>
  <si>
    <t xml:space="preserve"> (прот.119п.м.)</t>
  </si>
  <si>
    <t xml:space="preserve">Наружный газопровод низкого давления </t>
  </si>
  <si>
    <t>по ул.Широкая от д. 210 до  д.202</t>
  </si>
  <si>
    <t xml:space="preserve"> (протяж. 77м, ф 89х4 мм)</t>
  </si>
  <si>
    <t xml:space="preserve"> от ШРП №12 по ул.Железнодорожной пер.Рабочий</t>
  </si>
  <si>
    <t>(прот.1649м)</t>
  </si>
  <si>
    <t>по пер.Октябрьский от д.10 до д.14</t>
  </si>
  <si>
    <t>(прот.58,8м, ф 89х4мм)</t>
  </si>
  <si>
    <t>по пер.Гоголя(четная сторона) от ул.Верхняя до д.78</t>
  </si>
  <si>
    <t>прот 80 м</t>
  </si>
  <si>
    <t>по пер.Пугачева(нечетная сторона) от ул.Ленина до ул.Северо-лиманная</t>
  </si>
  <si>
    <t>(204п.м.)</t>
  </si>
  <si>
    <t>обелиск - братская могила</t>
  </si>
  <si>
    <t xml:space="preserve"> по ул. Верхняя (территория кладбища)</t>
  </si>
  <si>
    <t xml:space="preserve">Объект электрических сетей ВЛ-0,4 кВ от КТС - СТ 5-295п </t>
  </si>
  <si>
    <t xml:space="preserve"> по ул.Заводская (от пер.Ильича до западной части забора "Кубань-Вино")</t>
  </si>
  <si>
    <t>700м</t>
  </si>
  <si>
    <t xml:space="preserve">по пер.Рабочий  от ул.Заводской до ул.Железнодорожная) </t>
  </si>
  <si>
    <t>прот.200 м</t>
  </si>
  <si>
    <t>по состоянию на 01.01.2021 года</t>
  </si>
  <si>
    <t>23:30:0903017:24</t>
  </si>
  <si>
    <t>общая площадь - 647,1 кв.м</t>
  </si>
  <si>
    <t>−</t>
  </si>
  <si>
    <t>Итого:</t>
  </si>
  <si>
    <t xml:space="preserve">Сооружения </t>
  </si>
  <si>
    <t>Дорога, отсыпанная щебнем</t>
  </si>
  <si>
    <t>пер. Крылова (прот. 0,35км)</t>
  </si>
  <si>
    <t>пер.Рабочий (прот.0,45км)</t>
  </si>
  <si>
    <t>Реконструкция линии наружного освещения спортивной площадки</t>
  </si>
  <si>
    <t>ул.Красная площадь, 2</t>
  </si>
  <si>
    <t>Гусарики женские казачьи 1-1</t>
  </si>
  <si>
    <t>Гусарики женские казачьи 1-2</t>
  </si>
  <si>
    <t>Гусарики женские казачьи 1-3</t>
  </si>
  <si>
    <t>Гусарики женские казачьи 1-4</t>
  </si>
  <si>
    <t>Гусарики женские казачьи 1-5</t>
  </si>
  <si>
    <t>Гусарики женские казачьи 1-6</t>
  </si>
  <si>
    <t>Гусарики женские казачьи 1-7</t>
  </si>
  <si>
    <t>Гусарики женские казачьи 1-8</t>
  </si>
  <si>
    <t>Гусарики женские казачьи 1-9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</si>
  <si>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</si>
  <si>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</si>
  <si>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государственной регистрации права на объект недвижимости</t>
  </si>
  <si>
    <t>3</t>
  </si>
  <si>
    <t>4</t>
  </si>
  <si>
    <t>5</t>
  </si>
  <si>
    <t xml:space="preserve"> Администрация Старотитаровского сельского поселения Темрюкского района
</t>
  </si>
  <si>
    <t>Административное здание</t>
  </si>
  <si>
    <t>по пер.Первомайский от д.13 до д.7</t>
  </si>
  <si>
    <t>(прот.90,5п.м.)</t>
  </si>
  <si>
    <t xml:space="preserve">Наружний газопровод низкого давленияпо </t>
  </si>
  <si>
    <t>пер.Гоголя от д.40 до д.37</t>
  </si>
  <si>
    <t>протяж 58 м.</t>
  </si>
  <si>
    <t xml:space="preserve">Наружний и подземный газопровод низкого давления </t>
  </si>
  <si>
    <t xml:space="preserve"> от ул.Чапаева по пер.Ильича до д.126</t>
  </si>
  <si>
    <t>Наружный газопровод низк.давл</t>
  </si>
  <si>
    <t>.по ул.Ленина от ж/д 169 до ж/д №10 по пер.Октябрьскому</t>
  </si>
  <si>
    <t>по ул.Носова до ж/д № 63</t>
  </si>
  <si>
    <t xml:space="preserve"> (протяж.51п.м)</t>
  </si>
  <si>
    <t>от пер.Ильича до ж/д №15 по ул.Чапаева(нечетная сторона)</t>
  </si>
  <si>
    <t xml:space="preserve"> (протяж.105 п.м)</t>
  </si>
  <si>
    <t>Распоряжение администрации Старотитаровского сельского поселения Темрюкского района от 13.05.2014 года № 107-р</t>
  </si>
  <si>
    <t>по пер. Октябрьский от жилого дома № 20 до ул. Широкая</t>
  </si>
  <si>
    <t>Распоряжение администрации Старотитаровского сельского поселения Темрюкского района от 13.05.2014 года № 108-р</t>
  </si>
  <si>
    <t>по пер. Школьный от ул. Береговая до жилого дома № 23</t>
  </si>
  <si>
    <t>Распоряжение администрации Старотитаровского сельского поселения Темрюкского района от 19.05.2014 года № 109-р</t>
  </si>
  <si>
    <t>по ул. Широкая от жилого дома № 279 до внешней границы жилого дома № 277</t>
  </si>
  <si>
    <t>по ул. Садовая от пер. Пионерский до территории Стройцеха</t>
  </si>
  <si>
    <t>по ул. Широкая от пер. горного до жилого дома № 112</t>
  </si>
  <si>
    <t>Евроконтейнер пластиковый 1100 л.</t>
  </si>
  <si>
    <t>Распоряжение главы Старотитаровского сельского поселения № 138-р от 28.09.2020 г.</t>
  </si>
  <si>
    <t>Распоряжение администрации Старотитаровского сельского поселения Темрюкского района от 13.05.2014 года № 103-р</t>
  </si>
  <si>
    <t>по пер. Почтовый от ул. Широкая до ул. Верхняя</t>
  </si>
  <si>
    <t>Распоряжение администрации Старотитаровского сельского поселения Темрюкского района от 13.05.2014 года № 104-р</t>
  </si>
  <si>
    <t>по пер. Степной от ул.Широкая до ул. Верхняя и по ул. Верхняя до конца межи жилого дома № 242 и к жилому дому № 231</t>
  </si>
  <si>
    <t xml:space="preserve">Автодорога асфальт  </t>
  </si>
  <si>
    <t>пер. Путевая</t>
  </si>
  <si>
    <t>0,2 км</t>
  </si>
  <si>
    <t>по ул.Красная площадь</t>
  </si>
  <si>
    <t xml:space="preserve"> 0,2 км</t>
  </si>
  <si>
    <t xml:space="preserve">Автодорога асфальт   </t>
  </si>
  <si>
    <t>по ул.Ленина</t>
  </si>
  <si>
    <t>3,0 км</t>
  </si>
  <si>
    <t>Автодорога асфальт-грунт</t>
  </si>
  <si>
    <t xml:space="preserve"> по пер. Совхозный </t>
  </si>
  <si>
    <t>1,2 км</t>
  </si>
  <si>
    <t xml:space="preserve"> по пер. Юность</t>
  </si>
  <si>
    <t xml:space="preserve"> 0,1 км</t>
  </si>
  <si>
    <t xml:space="preserve">Автодорога асфальт-грунт </t>
  </si>
  <si>
    <t>СО-3.1.62.00 Тренажер "Тяга верхняя" (стандартный)</t>
  </si>
  <si>
    <t>Романа 204.06.00 Спортивное оборудование</t>
  </si>
  <si>
    <t>Романа 501.01.00 Спортивный комплекс</t>
  </si>
  <si>
    <t>Романа 207.02.00 Лавка-пресс</t>
  </si>
  <si>
    <t>Романа 207.04.00 Спортивный комплекс</t>
  </si>
  <si>
    <t>Романа 204.21.00 Брусья</t>
  </si>
  <si>
    <t>Скамейка "ЛПР" 1,5м</t>
  </si>
  <si>
    <t>Скамейка "ЛПР" 1,5м (1)</t>
  </si>
  <si>
    <t>Рубильник АВВ 100 А реверс.3пол/без ручки ОТ 100FЗС,2070302780</t>
  </si>
  <si>
    <t>Распоряжение Администрации Старотитаровского сельского поселения Темрюкского района №295-р от 18.08.2017</t>
  </si>
  <si>
    <t>по пер. Красноармейскому от ул. Широкой до ж.д. № 40</t>
  </si>
  <si>
    <t>прот. 86 м</t>
  </si>
  <si>
    <t>по пер. Красноармейскому от ул Широкой до ж.д. №36</t>
  </si>
  <si>
    <t>прот. 115м</t>
  </si>
  <si>
    <t>по пер. Красноармейскому от ул. Садовой до ж.д. №16</t>
  </si>
  <si>
    <t>прот. 200м</t>
  </si>
  <si>
    <t>по пер. Красноармейскому от ул. Широкой до ж.д. №23</t>
  </si>
  <si>
    <t>прот. 155м</t>
  </si>
  <si>
    <t>по пер. Красноармейскому от ул. Широкой до ж.д. №34</t>
  </si>
  <si>
    <t>прот. 115 м</t>
  </si>
  <si>
    <t>по пер. Гоголя от ул. Носова до ж.д. №6</t>
  </si>
  <si>
    <t>по пер. Почтовому от ж.д. № 2 до ж.д.№23</t>
  </si>
  <si>
    <t>прот. 74 м</t>
  </si>
  <si>
    <t>по пер. Новый от ул. Таманской до ж.д. № 5</t>
  </si>
  <si>
    <t>прот. 65 м</t>
  </si>
  <si>
    <t>по пер. Новый от ул. Ростовской до ж.д. № 16</t>
  </si>
  <si>
    <t>прот 90м</t>
  </si>
  <si>
    <t>по пер. Новый от ул. Комсомольской до ж.д. № 24</t>
  </si>
  <si>
    <t>прот 120м</t>
  </si>
  <si>
    <t>по пер. Новый от ул. Комсомольская до ж.д. № 18</t>
  </si>
  <si>
    <t>по пер. Новый от ул. Ростовская до ж.д. № 8</t>
  </si>
  <si>
    <t>прот. 103м</t>
  </si>
  <si>
    <t>по пер. Новый от ул. Береговой до ул. Ленина</t>
  </si>
  <si>
    <t>прот 260м</t>
  </si>
  <si>
    <t>по пер. Новый от ул. Таманской до ж.д. №9</t>
  </si>
  <si>
    <t>прот. 112м</t>
  </si>
  <si>
    <t>по пер. Новый от ул. Ленина до ж.д. № 58</t>
  </si>
  <si>
    <t>прот 80м</t>
  </si>
  <si>
    <t>по пер. Горького от ул. Чапаева до ж.д. № 111</t>
  </si>
  <si>
    <t>по пер. Горького от ул. Чапаева до ул. Садовой</t>
  </si>
  <si>
    <t xml:space="preserve">прот 136м </t>
  </si>
  <si>
    <t>по пер. Горького от ул. Ленина до ж.д. № 95</t>
  </si>
  <si>
    <t>прот 67 м</t>
  </si>
  <si>
    <t>по пер. Горького от ул. Пролетарской до ж.д. № 124</t>
  </si>
  <si>
    <t>прот 83м</t>
  </si>
  <si>
    <t xml:space="preserve">Тротуар </t>
  </si>
  <si>
    <t>от ул.Ленина до ул.Коммунистической</t>
  </si>
  <si>
    <t>Тротуар,</t>
  </si>
  <si>
    <t>Ильича</t>
  </si>
  <si>
    <t xml:space="preserve"> 2,0 км </t>
  </si>
  <si>
    <t>Коммунистическая</t>
  </si>
  <si>
    <t xml:space="preserve">Тротуар, </t>
  </si>
  <si>
    <t xml:space="preserve"> Ленина</t>
  </si>
  <si>
    <t>2,0 км</t>
  </si>
  <si>
    <t>Ул. наружный газопровод н/д</t>
  </si>
  <si>
    <t xml:space="preserve"> от пер.Гоголя до жилого дома №242 по ул.Садовой</t>
  </si>
  <si>
    <t xml:space="preserve"> (прот.1673м)</t>
  </si>
  <si>
    <t>Наружний газопровод низкого давления</t>
  </si>
  <si>
    <t xml:space="preserve"> по ул.Верхняя от д.155 до д.158а</t>
  </si>
  <si>
    <t>(протяж.47,5м,ф 89х4мм)</t>
  </si>
  <si>
    <t>по ул.Пролетарской от д.207 до д.201</t>
  </si>
  <si>
    <t xml:space="preserve"> (протяж.315,ф108х4мм)</t>
  </si>
  <si>
    <t>по ул.Короткая,по пер.Зеленому, от ул.Титова, ул.Носова,пер.Новому(от ул.Титова до ул.Носова,пер.Новому,(от ул.Титова до ул.Короткой)</t>
  </si>
  <si>
    <t xml:space="preserve"> (прот.2319,8м)</t>
  </si>
  <si>
    <t xml:space="preserve"> по ул.Садовой от д.190до д.186</t>
  </si>
  <si>
    <t xml:space="preserve"> по пер.Горького от д.79 до ул.Береговой</t>
  </si>
  <si>
    <t>(прот.162.5м)</t>
  </si>
  <si>
    <t>по ул.Верхней от д.231 до д.229</t>
  </si>
  <si>
    <t xml:space="preserve"> (прот.78м)</t>
  </si>
  <si>
    <t xml:space="preserve"> по ул.Пролетарской от ПГБ №4 до конца межи д.92</t>
  </si>
  <si>
    <t>(прот.76м)</t>
  </si>
  <si>
    <t>по ул.Садовая от д.163 до межи д.153</t>
  </si>
  <si>
    <t xml:space="preserve"> (прот.102,5м)</t>
  </si>
  <si>
    <t xml:space="preserve"> по пер.Первомайский от д.32б до д.16 </t>
  </si>
  <si>
    <t>прот 198,5 м</t>
  </si>
  <si>
    <t>Береза (20 штук)</t>
  </si>
  <si>
    <t>Платан (10 штук)</t>
  </si>
  <si>
    <t>Распоряжение Администрации Старотитаровского сельского поселения Темрюкского района № 167-р от  27.10.2020 г.</t>
  </si>
  <si>
    <t>"Авантаж" Шкаф для одежды В-890 714*598*1924 ДСП(мил.орех)(3м:В-837+ВД-866+ВФ-866</t>
  </si>
  <si>
    <t>Бухгалтерский шкаф КБС 021Т</t>
  </si>
  <si>
    <t>Бухгалтерский шкаф КБС 021Т(1)</t>
  </si>
  <si>
    <t>Бухгалтерский шкаф КБС 021Т(2)</t>
  </si>
  <si>
    <t>Бухгалтерский шкаф КБС 021Т(№)</t>
  </si>
  <si>
    <t>Бухгалтерский шкаф КБС 021Т(4)</t>
  </si>
  <si>
    <t>Стол для переговоров 1</t>
  </si>
  <si>
    <t>Стол для переговоров</t>
  </si>
  <si>
    <t>Стол (кухня)</t>
  </si>
  <si>
    <t>Уголок</t>
  </si>
  <si>
    <t>Холодильник</t>
  </si>
  <si>
    <t>Сплит система Galanz AUS-24H53R230T4(DC inverter)</t>
  </si>
  <si>
    <t>Сплит система HEC 07HND 203/R2</t>
  </si>
  <si>
    <t>Двигатель электрической станции Elitech БЭС1200 Е</t>
  </si>
  <si>
    <t>38,632,02</t>
  </si>
  <si>
    <t>Кофемашина Bosch TES 55236 RU</t>
  </si>
  <si>
    <t>Монолит ПМ35,1+ОМ03*2Брифинг-приставка полукруг 1400*700*750 бук</t>
  </si>
  <si>
    <t>Монолит ТМ25,1 Тумба подкатная 3ящ+замок 400*520*530 бук</t>
  </si>
  <si>
    <t>Монолит СМ5,1 стол эргономичный левый 1400*900(700)*650 бук</t>
  </si>
  <si>
    <t>Кресло Brabix "Eldorado" EX-504 каркас пластик экокожа коричневое (120кг)(1-1)</t>
  </si>
  <si>
    <t>Кресло Brablx "Eldorado" EX-504 каркас пластик экокожа коричневое (120кг)(1-2)</t>
  </si>
  <si>
    <t>Кресло Brabix "Eldorado" EX-504 каркас пластик экокожа коричневое (120кг)(1-3)</t>
  </si>
  <si>
    <t>Кресло Brabix "Eldorado" EX-504 каркас пластик экокожа коричневое (120кг)(1-4)</t>
  </si>
  <si>
    <t>Кресло Brabix "Eldorado" EX-504 каркас пластик экокожа коричневое (120кг)(1-5)</t>
  </si>
  <si>
    <t>Кресло Brabix "Eldorado" EX-504 каркас пластик экокожа коричневое (120кг)(1-6)</t>
  </si>
  <si>
    <t>Кресло Brabix "Eldorado" EX-504 каркас пластик экокожа бежевое (120кг)</t>
  </si>
  <si>
    <t>Кресло Brabix "Grand" EX-504 каркас хром кожа черное (120 кг)</t>
  </si>
  <si>
    <t>Монолит СМ4.3 Стол эргономичный правый 1400*900(700)*750 орех</t>
  </si>
  <si>
    <t>Монолит ТМ25,1 Тумба подкатная 3ящ+замок 400*520*580 орех</t>
  </si>
  <si>
    <t>Кресло Brabix "Space" EX-508 крестовина хром экокожа черное (120 кг)</t>
  </si>
  <si>
    <t>Кресло Brabix "Space" EX-508 53116 крестовина хром экокожа коричневое (120 кг)</t>
  </si>
  <si>
    <t>Кресло Brabix "Eldorado" EX-504 каркас пластик экокожа коричневое (120кг)</t>
  </si>
  <si>
    <t>Кресло "Версаль 3М" мобильная переносная секция (1-1)</t>
  </si>
  <si>
    <t>Кресло "Версаль 3М" мобильная переносная секция (1-2)</t>
  </si>
  <si>
    <t>Кресло "Версаль 3М" мобильная переносная секция (1-3)</t>
  </si>
  <si>
    <t>Кресло "Версаль 3М" мобильная переносная секция (1-4)</t>
  </si>
  <si>
    <t>Кресло "Версаль 3М" мобильная переносная секция (1-5)</t>
  </si>
  <si>
    <t>Кресло "Версаль 3М" мобильная переносная секция (1-6)</t>
  </si>
  <si>
    <t>Кресло "Версаль 3М" мобильная переносная секция (1-7)</t>
  </si>
  <si>
    <t>Кресло "Версаль 3М" мобильная переносная секция (1-8)</t>
  </si>
  <si>
    <t>Кресло "Версаль 3М" мобильная переносная секция (1-9)</t>
  </si>
  <si>
    <t>Кресло "Версаль 3М" мобильная переносная секция (1-10)</t>
  </si>
  <si>
    <t>Кресло "Версаль 3М" мобильная переносная секция (1-11)</t>
  </si>
  <si>
    <t>Кресло "Версаль 3М" мобильная переносная секция (1-12)</t>
  </si>
  <si>
    <t>Кресло "Версаль 3М" мобильная переносная секция (1-13)</t>
  </si>
  <si>
    <t>Кресло "Версаль 3М" мобильная переносная секция (1-14)</t>
  </si>
  <si>
    <t>Кресло "Версаль 3М" мобильная переносная секция (1-15)</t>
  </si>
  <si>
    <t>Распоряжение администрации Старотитаровского сельского поселения Темрюкского района от 14.01.2020 № 15-р</t>
  </si>
  <si>
    <t>Книжная продукция в количестве 7 шт.</t>
  </si>
  <si>
    <t>Распоряжение администрации Старотитаровского сельского поселения Темрюкского района от 14.01.2020 г. № 23-р</t>
  </si>
  <si>
    <t>Книжная продукция в количестве 21 шт.</t>
  </si>
  <si>
    <t>Книжная продукция в количестве 18 шт.</t>
  </si>
  <si>
    <t>Объект: "наружное электроснабжение"</t>
  </si>
  <si>
    <t>по ул. Широкой и ул. Воинов десантников</t>
  </si>
  <si>
    <t>Распоряжение главы Старотитаровского сельского поселения Темрюкского района от 20.01.2020 года № 26-р</t>
  </si>
  <si>
    <t>Объект: "наружное газоснабжение"</t>
  </si>
  <si>
    <t>Объект: "наружное водоснабжение"</t>
  </si>
  <si>
    <t>Металлодетектор ручной Sphinx ВМ-611 Вихрь 1 (одна) штука</t>
  </si>
  <si>
    <t>Металлодетектор ручной Sphinx BM -611 Вихрь</t>
  </si>
  <si>
    <t>Распоряжение администрации Старотитаровского сельского поселения Темрюкского района от 04.02.2020 г. № 33-р</t>
  </si>
  <si>
    <t>Холодильник "Бирюса" 634</t>
  </si>
  <si>
    <t>Распоряжение Администрации Старотитаровского сельского поселения Темрюкского района № 54-р от  03.03.2020 г.</t>
  </si>
  <si>
    <t>Наружное и внутреннее газоснабжение по ул. Ленина,230 (сельская библиотека)</t>
  </si>
  <si>
    <t>23:30:0903023:182</t>
  </si>
  <si>
    <t>16 м.</t>
  </si>
  <si>
    <t>по ул. Садовой от ж.д.№163 до ж.д. №140</t>
  </si>
  <si>
    <t>23:30:0903006:798</t>
  </si>
  <si>
    <t>76 м.</t>
  </si>
  <si>
    <t xml:space="preserve">Газопровод </t>
  </si>
  <si>
    <t xml:space="preserve">по ул. Залиманной от начала до конца застройки и по пер.Южному от ул. Залиманной до ул.Кубанской </t>
  </si>
  <si>
    <t>Распоряжение главы Старотитаровского сельского поселения Темрюкский район от 21.11.2016 г. № 620-р</t>
  </si>
  <si>
    <t xml:space="preserve">Земельный участок </t>
  </si>
  <si>
    <t>ул. Заводская д. 42б</t>
  </si>
  <si>
    <t>23:30:0903035:504</t>
  </si>
  <si>
    <t>88 кв.м</t>
  </si>
  <si>
    <t>Распоряжение главы Старотитаровского сельского поселения Темрюкский район от 21.11.2016 г. №619-р</t>
  </si>
  <si>
    <t>по пер. Ильича от ж.д. 101 до ж.д.№97</t>
  </si>
  <si>
    <t>30 м.</t>
  </si>
  <si>
    <t>Распоряжение главы Старотитаровского сельского поселения Темрюкский район от 20.12.2016 г. № 738-р</t>
  </si>
  <si>
    <t>по ул. Лебединский тупик от ж.д. №82 до ж.д. №86</t>
  </si>
  <si>
    <t>23:30:0903007:11001</t>
  </si>
  <si>
    <t>Земельный участок-земли сельскохозяйственного назначения- автомобильный транспорт</t>
  </si>
  <si>
    <t>4000 м западнее станицы Старотитаровская</t>
  </si>
  <si>
    <t>23:30:0902000:10451</t>
  </si>
  <si>
    <t>46271 кв. м.</t>
  </si>
  <si>
    <t>Выписка из Единого государственного реестра недвижимости   от 11.10.2016 г.</t>
  </si>
  <si>
    <t>700 м западнее станицы Старотитаровская</t>
  </si>
  <si>
    <t>23:30:0902000:10447</t>
  </si>
  <si>
    <t>26071 кв. м.</t>
  </si>
  <si>
    <t>Земельный участок-для обслуживания и эксплуатации дома быта</t>
  </si>
  <si>
    <t>ул. Ленина, 306</t>
  </si>
  <si>
    <t>23:30:0903020:57</t>
  </si>
  <si>
    <t>329 кв.м.</t>
  </si>
  <si>
    <t>Выписка из Единого государственного реестра недвижимости от 21.10.2016 г.</t>
  </si>
  <si>
    <t>Распоряжение главы Старотитаровского сельского поселения Темрюкский район от 24.12.2018г № 248-р</t>
  </si>
  <si>
    <t>Распоряжение Администрации Старотитаровского сельского поселения Темрюкского района №271-р от 12.07.2017</t>
  </si>
  <si>
    <t>Скамейка Французская лоза, большой вензель 1,5 м (10 штук)</t>
  </si>
  <si>
    <t>Распоряжение Администрации Старотитаровского сельского поселения Темрюкского района № 271-р от 12.07.2017 г.</t>
  </si>
  <si>
    <t xml:space="preserve">Автодорога </t>
  </si>
  <si>
    <t>от питомника до бойни мтф</t>
  </si>
  <si>
    <t>0,45 км</t>
  </si>
  <si>
    <t>по ул. Заводской</t>
  </si>
  <si>
    <t>,</t>
  </si>
  <si>
    <t>протяженностью 128 м</t>
  </si>
  <si>
    <t>Распоряжение главы Старотитаровского сельского поселения Темрюкский район от 14.08.2014 г. № 178-р</t>
  </si>
  <si>
    <t>по ул. Широкая (четная сторона) от пер. Пионерский до жилых домов №№ 220А, 185, 212</t>
  </si>
  <si>
    <t xml:space="preserve">Распоряжение администрации Старотитаровского сельского поселения  Темрюкского района от 12.03.2014г. № 67-р  </t>
  </si>
  <si>
    <t>по пер. Октябрьский от ул. Садовая до жилого дома № 16</t>
  </si>
  <si>
    <t>Тумба приставочная м/о 430*680*740</t>
  </si>
  <si>
    <t xml:space="preserve">Электрический чайник </t>
  </si>
  <si>
    <t>Распоряжение администрации Старотитаровского сельского поселения Темрюкского района от 06.06.2016 № 287-р</t>
  </si>
  <si>
    <t>В 28 стол руководителя</t>
  </si>
  <si>
    <t>Распоряжение администрации Старотитаровского сельского поселения Темрюкского района от 06.06.2016 № 289-р</t>
  </si>
  <si>
    <t>В 34 стол приставной</t>
  </si>
  <si>
    <t>Распоряжение Администрации Старотитаровского сельского поселения Темрюкского района № 119-р от  08.07.2020 г.</t>
  </si>
  <si>
    <t xml:space="preserve">Кресло для актового зала 3-х местная секция "Спутник эконом ЗМ" (1-43) </t>
  </si>
  <si>
    <t xml:space="preserve">Кресло для актового зала 3-х местная секция "Спутник эконом ЗМ" (1-44) </t>
  </si>
  <si>
    <t xml:space="preserve">Кресло для актового зала 3-х местная секция "Спутник эконом ЗМ" (1-45) </t>
  </si>
  <si>
    <t xml:space="preserve">Кресло для актового зала 3-х местная секция "Спутник эконом ЗМ" (1-46) </t>
  </si>
  <si>
    <t xml:space="preserve">Кресло для актового зала 3-х местная секция "Спутник эконом ЗМ" (1-47) </t>
  </si>
  <si>
    <t xml:space="preserve">Кресло для актового зала 3-х местная секция "Спутник эконом ЗМ" (1-48) </t>
  </si>
  <si>
    <t xml:space="preserve">Кресло для актового зала 3-х местная секция "Спутник эконом ЗМ" (1-49) </t>
  </si>
  <si>
    <t xml:space="preserve">Кресло для актового зала 3-х местная секция "Спутник эконом ЗМ" (1-50) </t>
  </si>
  <si>
    <t xml:space="preserve">Кресло для актового зала 3-х местная секция "Спутник эконом ЗМ" (1-51) </t>
  </si>
  <si>
    <t xml:space="preserve">Распоряжение администрации Старотитаровского сельского поселения  Темрюкского района от 03.03.2014г. № 55-р  </t>
  </si>
  <si>
    <t>по пер. Степной от жилого дома № 15а до жилога дома №15</t>
  </si>
  <si>
    <t>Распоряжение администрации Старотитаровского сельского поселения Темрюкского района от 17.04.2014 года № 90-р</t>
  </si>
  <si>
    <t>по пер. Первомайский от дома № 68 до дома № 72</t>
  </si>
  <si>
    <t>Распоряжение администрации Старотитаровского сельского поселения Темрюкского района от 17.04.2014 года № 89-р</t>
  </si>
  <si>
    <t>по ул. Широкая от пер. Пугачева до жилога дома № 140</t>
  </si>
  <si>
    <t>Распоряжение администрации Старотитаровского сельского поселения Темрюкского района от 17.04.2014 года № 88-р</t>
  </si>
  <si>
    <t>Сведения о муниципальном движимом имуществе, являющемся объектами учета реестра муниципальной собственности</t>
  </si>
  <si>
    <t>№ п/п</t>
  </si>
  <si>
    <t>Наименование объекта движимого имущества</t>
  </si>
  <si>
    <t xml:space="preserve">Сведения о первоначальной (балансовой) стоимости объекта </t>
  </si>
  <si>
    <t>Сведения об остаточной стоимости объекта недвижимости</t>
  </si>
  <si>
    <t>Одежда для сцены</t>
  </si>
  <si>
    <t>Распоряжение главы Старотитаровского сельского поселения №357-р от 01.12.2017 г.</t>
  </si>
  <si>
    <t>Акустическая система YAMAHA DBR15 2шт.</t>
  </si>
  <si>
    <t xml:space="preserve">Behringer XR18 - цтфровой микшер </t>
  </si>
  <si>
    <t xml:space="preserve">Механическое оборудование сцены зрительного зала в сборе: канат стальной, канат стальной авиационный, лебедка сценических подъемов, лебедка ручного привода занавеса, рама для установки лебедки, груз противовесный, блок одноручьевой, блок двухручьевой, блок трехручьевой, блок четырехручьевой </t>
  </si>
  <si>
    <t>по улице Верхняя от жилого дома № 81 до конца межи жилого дома № 77</t>
  </si>
  <si>
    <t>Распоряжение главы Старотитаровского сельского поселения Темрюкский район от 16.10. 2014 г. № 255-р</t>
  </si>
  <si>
    <t>по улице Пролетарская (нечетная сторона) от переулка Гоголя до жилого дома №193</t>
  </si>
  <si>
    <t>Распоряжение главы Старотитаровского сельского поселения Темрюкский район от 16.10. 2014 г. № 256-р</t>
  </si>
  <si>
    <t>по переулку Первомайский от улицы Ленина до улицы Садовая и жилого дома № 46</t>
  </si>
  <si>
    <t>Распоряжение главы Старотитаровского сельского поселения Темрюкский район от 01.09. 2014 г. № 197-р</t>
  </si>
  <si>
    <t xml:space="preserve">по жилому кварталу от улицы Заводской </t>
  </si>
  <si>
    <t>Распоряжение главы Старотитаровского сельского поселения Темрюкский район от 25.12.2014 г. № 288-р</t>
  </si>
  <si>
    <t>пер. Октябрьский ,27 а</t>
  </si>
  <si>
    <t>60 кв.м.</t>
  </si>
  <si>
    <t>01.01.2001г.</t>
  </si>
  <si>
    <t>01.01.2002г.</t>
  </si>
  <si>
    <t>29.09.2007г</t>
  </si>
  <si>
    <t>Сплит-система CENTEK 65-12</t>
  </si>
  <si>
    <t>Распоряжение администрации Старотитаровского сельского поселения Темрюкского района от 22.06.2018 № 135-р</t>
  </si>
  <si>
    <t>Сплит-система CENTEK 65-18</t>
  </si>
  <si>
    <t>Стеллаж книжный выставочный</t>
  </si>
  <si>
    <t>Распоряжение администрации Старотитаровского сельского поселения Темрюкского района от 22.06.2018 № 134-р</t>
  </si>
  <si>
    <t>Стеллаж выставочный угловой</t>
  </si>
  <si>
    <t>Стеллаж односторонний</t>
  </si>
  <si>
    <t>Стеллаж-тумба</t>
  </si>
  <si>
    <t>Стол фигурный</t>
  </si>
  <si>
    <t>Тумба-пуфик ЛДСП</t>
  </si>
  <si>
    <t>Стол</t>
  </si>
  <si>
    <t>Газонокосилка</t>
  </si>
  <si>
    <t>Распоряжение администрации Старотитаровского сельского поселения Темрюкского района от 22.06.2018 № 133-р</t>
  </si>
  <si>
    <t>КАЗНА  Старотитаровского сельского поселения Темрюкского района</t>
  </si>
  <si>
    <t>пер. Красноармейский,1</t>
  </si>
  <si>
    <t>23:30:0903026:5</t>
  </si>
  <si>
    <t>8000 кв.м</t>
  </si>
  <si>
    <t>Гидрант -1,50</t>
  </si>
  <si>
    <t>1,5 м</t>
  </si>
  <si>
    <t>Распоряжение главы Старотитаровского сельского поселения Темрюкский район от 05.10.2018г № 184-р</t>
  </si>
  <si>
    <t>пер. Красноармейский, 3</t>
  </si>
  <si>
    <t>Распоряжение главы Старотитаровского сельского поселения Темрюкский район от 09.01.2018г № 1-р</t>
  </si>
  <si>
    <t>Электромобиль для катания детей Д/У сл световыми и звуковыми эффектами</t>
  </si>
  <si>
    <t>07.05.2018 г.</t>
  </si>
  <si>
    <t>Распоряжение администрации Старотитаровского сельского поселения Темрюкского района от 07.05.2018 № 113-р</t>
  </si>
  <si>
    <t>Электромобиль для катания детей Д/У сл световыми и звуковыми эффектами/Ford/ глянцевый черный</t>
  </si>
  <si>
    <t>29.03.2018 г.</t>
  </si>
  <si>
    <t>Распоряжение администрации Старотитаровского сельского поселения Темрюкского района от 29.03.2018 № 95-р</t>
  </si>
  <si>
    <t>Электромобиль для катания детей Д/У сл световыми и звуковыми эффектами/ глянцевый красный</t>
  </si>
  <si>
    <t xml:space="preserve">Диван </t>
  </si>
  <si>
    <t xml:space="preserve">тумба </t>
  </si>
  <si>
    <t>29.01.2018 г.</t>
  </si>
  <si>
    <t>Распоряжение администрации Старотитаровского сельского поселения Темрюкского района от 29.01.2018 № 45-р</t>
  </si>
  <si>
    <t xml:space="preserve">Муниципальное казенное учреждение  "Производственно эксплутационный центр" Старотитаровского сельского поселения Темрюкского района
</t>
  </si>
  <si>
    <t>Распоряжение администрации Старотитаровского сельского поселения Темрюкского района от 22.06.2018 г. № 133-р</t>
  </si>
  <si>
    <t>Распоряжение администрации Старотитаровского сельского поселения Темрюкского района от 22.06.2018 г. № 135-р</t>
  </si>
  <si>
    <t>Распоряжение администрации Старотитаровского сельского поселения Темрюкского района от 22.06.2018 г. № 134-р</t>
  </si>
  <si>
    <t>Баян</t>
  </si>
  <si>
    <t>Распоряжение администрации Старотитаровского сельского поселения Темрюкского района от 14.03.2018 г. № 76-р</t>
  </si>
  <si>
    <t>Книжная продукция в количестве 381 шт.</t>
  </si>
  <si>
    <t>Распоряжение администрации Старотитаровского сельского поселения Темрюкского района от 30.01.2018 г. № 47-р</t>
  </si>
  <si>
    <t>Книжная продукция в количестве 25 шт.</t>
  </si>
  <si>
    <t>Распоряжение администрации Старотитаровского сельского поселения Темрюкского района от 17.04.2014 года № 87-р</t>
  </si>
  <si>
    <t>по ул. Верхняя от пер. Пугачева до жилого дома № 110а</t>
  </si>
  <si>
    <t>Распоряжение администрации Старотитаровского сельского поселения Темрюкского района от 17.04.2014 года № 86-р</t>
  </si>
  <si>
    <t>Выписка из Единого государственного реестра прав на недвижимое имущетсво и сделок с ним № 23-23/044-23/044/803/2016-3259/1 от 21.10.2016 г.</t>
  </si>
  <si>
    <t>по пер.Школьному от ул.Береговой до ул.Носова</t>
  </si>
  <si>
    <t>(протяж.223п.м)</t>
  </si>
  <si>
    <t>по ул.Ленина четная сторона от ж/д №150 до ж/д №110 и №113-б</t>
  </si>
  <si>
    <t xml:space="preserve"> (протяж.450п.м)</t>
  </si>
  <si>
    <t>по ул.Верхняя(четная сторона) от ж/д№110-а до ж/д №114-а</t>
  </si>
  <si>
    <t>(протяж.88п.м.)</t>
  </si>
  <si>
    <t>по ул.Широкая от пер.Степного до ж/д279</t>
  </si>
  <si>
    <t>(95п.м.)</t>
  </si>
  <si>
    <t>от пер.Почтового до ж/д №100-а по ул.Пролетарской(нечет.сторона)</t>
  </si>
  <si>
    <t xml:space="preserve"> (протяж.107)</t>
  </si>
  <si>
    <t>по пер.Первомайскому от ж/д№62 к ж/д №68(четная сторона)</t>
  </si>
  <si>
    <t xml:space="preserve"> (протяж. 84п.м.)</t>
  </si>
  <si>
    <t>по ул.Горького от ул.Береговой до ж/д№66</t>
  </si>
  <si>
    <t xml:space="preserve"> (61п.м.)</t>
  </si>
  <si>
    <t xml:space="preserve">Наружный газопровод низк.давл  </t>
  </si>
  <si>
    <t>по пер.Школьному от ул.Пролетарской по ул.Чапаева до ж/д №9-15 и 16-20</t>
  </si>
  <si>
    <t>протяж.420</t>
  </si>
  <si>
    <t>Наружный газопровод низк.давл.</t>
  </si>
  <si>
    <t>по пер.Крылова (четная ст) отд.№140  по ул. Верхняя до внешн.гран.д.№229 с перекидкой через ул.Верхней</t>
  </si>
  <si>
    <t>прот 395,5 м</t>
  </si>
  <si>
    <t>по ул.Лебединский тупик(нечетн ст) от пер.Лермонтова до внешн.гран.д.№67 с переходом к д.№86</t>
  </si>
  <si>
    <t xml:space="preserve"> прот 163,5 м</t>
  </si>
  <si>
    <t>по пер.Степному от ул.Садовая до ул.Ленина 120п.м.(нечетная сторона)</t>
  </si>
  <si>
    <t>Наружный газопровод низкого давления</t>
  </si>
  <si>
    <t>по пер.Красноармейский (нечет.сторона) от ул. Пролетарской до д.233 по ул.Садовая</t>
  </si>
  <si>
    <t xml:space="preserve"> (протяж.41,5м ф 89х4мм)</t>
  </si>
  <si>
    <t xml:space="preserve"> по ул.Пролетарской от пер..Красноармейский   до д.139 по ул.Садовая</t>
  </si>
  <si>
    <t>(протяж.57м ф 89х4мм)</t>
  </si>
  <si>
    <t>по ул.Ленина от магазина до д.155</t>
  </si>
  <si>
    <t>23:30:0903007:475</t>
  </si>
  <si>
    <t>23:30:0903007:476</t>
  </si>
  <si>
    <t>Свидетельство о государственной регистрации права № 23- АН 474571</t>
  </si>
  <si>
    <t>Свидетельство о государственной регистрации права № 23- АН 474565</t>
  </si>
  <si>
    <t>23:30:0903020:0:29</t>
  </si>
  <si>
    <t>Свидетельство о государственной регистрации права № 23- АМ 375052</t>
  </si>
  <si>
    <t>ст. Старотитаровская, ул. Красная Площадь, д. 2</t>
  </si>
  <si>
    <t>23:30:0903017:205</t>
  </si>
  <si>
    <t>общая площадь - 877,5 кв.м</t>
  </si>
  <si>
    <t>Свидетельство о государственной регистрации права № АА 431383</t>
  </si>
  <si>
    <t>Свидетельство о государственной регистрации права № 23- АН 801829</t>
  </si>
  <si>
    <t>23:30:0903026:294</t>
  </si>
  <si>
    <t>Выписка из Единого государственного реестра недвижимости №23/001/035/2018-6415</t>
  </si>
  <si>
    <t>Нежилое помещение (здание)</t>
  </si>
  <si>
    <t>Договор аренды № 11 от 15 мая 2018 года</t>
  </si>
  <si>
    <t>Выписка из Единого государственного реестра недвижимости №23-23/044-23/044/801/2016-8446/2</t>
  </si>
  <si>
    <t>Свидетельство о государственной регистрации права № 23- АН 474562</t>
  </si>
  <si>
    <t>23:30:0903007:319</t>
  </si>
  <si>
    <t>Распоряжение главы Старотитаровского сельского поселения Темрюкский район от 01.07.2019 г. № 148-р</t>
  </si>
  <si>
    <t>Выписка из Единого государственного реестра прав на недвижимое имущество и сделок сним  от 02.03.2017 г</t>
  </si>
  <si>
    <t>Земельный участок - земли населенных пунктов-трубопроводный транспорт</t>
  </si>
  <si>
    <t>ст. Старотитаровская , ул. Залиманная, пер. Южный</t>
  </si>
  <si>
    <t>23:30:0903026:288</t>
  </si>
  <si>
    <t>25 кв.м.</t>
  </si>
  <si>
    <t>Душегрея с рукавами 1-1</t>
  </si>
  <si>
    <t>Душегрея с рукавами 1-2</t>
  </si>
  <si>
    <t>Душегрея с рукавами 1-3</t>
  </si>
  <si>
    <t>Душегрея с рукавами 1-4</t>
  </si>
  <si>
    <t>Душегрея с рукавами 1-5</t>
  </si>
  <si>
    <t>Душегрея с рукавами 1-6</t>
  </si>
  <si>
    <t>Душегрея с рукавами 1-7</t>
  </si>
  <si>
    <t>Душегрея с рукавами 1-8</t>
  </si>
  <si>
    <t>Душегрея с рукавами 1-9</t>
  </si>
  <si>
    <t>Костюм "ДЕД МОРОЗ"</t>
  </si>
  <si>
    <t>05.09.2016</t>
  </si>
  <si>
    <t>27.09.2013</t>
  </si>
  <si>
    <t>Монитор 21,5"LG EN33S-B LED</t>
  </si>
  <si>
    <t>Pro Svet PSL 6384 светодиодная панель  DMX</t>
  </si>
  <si>
    <t>1.МФУ(принтер,копир,сканер) Brother DCP-7057(USB2.0,2400*600 dpi,А4</t>
  </si>
  <si>
    <t>Стеллаж книжный выставочный (Д/Б) 1-2</t>
  </si>
  <si>
    <t>23.08.2016</t>
  </si>
  <si>
    <t>Шатер садовый со стенками 3х3х2,5 (1 шт.)</t>
  </si>
  <si>
    <t xml:space="preserve"> по ул.Чапаева от пер. Крылова до д.44</t>
  </si>
  <si>
    <t>прот 68,7</t>
  </si>
  <si>
    <t xml:space="preserve">Наружний газопровод низкого давления </t>
  </si>
  <si>
    <t>по пер.Совхозный (четная сторона) от ул.Широкая до д.32</t>
  </si>
  <si>
    <t>(протяж, 66,5м, ф 89х4мм)</t>
  </si>
  <si>
    <t>по ул.Пролетарской (нечетная сторона) от д.1 до д.53 (четная сторона) от д.56 до д.26</t>
  </si>
  <si>
    <t>по ул.Садовая от д.188 до пер.Пугачева по пер.Пугачева до д.28</t>
  </si>
  <si>
    <t>протяж. 327 м.</t>
  </si>
  <si>
    <t xml:space="preserve">наружний газопровод низкого давления </t>
  </si>
  <si>
    <t>по ул.Верхняя от д.75 до д.61</t>
  </si>
  <si>
    <t xml:space="preserve"> (прот.167,5м)</t>
  </si>
  <si>
    <t>по пер.Степной от д.9а до д.5а</t>
  </si>
  <si>
    <t>(протяж.9м, ф 89х4мм и ПЭ 90-96м)</t>
  </si>
  <si>
    <t>по ул.Верхняя от д.182 до д.176</t>
  </si>
  <si>
    <t>Лестница 3х9 ступ.Матрикс</t>
  </si>
  <si>
    <t>Картотека ШК-6 (ВУС)</t>
  </si>
  <si>
    <t>15.12.2009 г.</t>
  </si>
  <si>
    <t>Тумба подкатная (ВУС)</t>
  </si>
  <si>
    <t>15.12.2009г.</t>
  </si>
  <si>
    <t>Шкаф бухг. Трейзер (сейф) (ВУС)</t>
  </si>
  <si>
    <t>Водонагреватель 30л.</t>
  </si>
  <si>
    <t>28.03.2017 г.</t>
  </si>
  <si>
    <t>Стелаж Б-80(4шт)</t>
  </si>
  <si>
    <t>Стол В-814 (3 шт.)</t>
  </si>
  <si>
    <t>Стол двухтумбовый</t>
  </si>
  <si>
    <t>Стол комп.ОСК-05(приёмная)</t>
  </si>
  <si>
    <t>Стол офисный</t>
  </si>
  <si>
    <t>Стол письменный</t>
  </si>
  <si>
    <t>Стол рабочий</t>
  </si>
  <si>
    <t>Стул офисный (8шт)</t>
  </si>
  <si>
    <t>Шкаф (4 шт.)</t>
  </si>
  <si>
    <t>Шкаф</t>
  </si>
  <si>
    <t>Шкаф для книг</t>
  </si>
  <si>
    <t>Шкаф для одежды ОШ-01</t>
  </si>
  <si>
    <t>Шкаф офисный</t>
  </si>
  <si>
    <t>Шкаф плательный</t>
  </si>
  <si>
    <t>Информационный щит(6х3м)</t>
  </si>
  <si>
    <t>Информационный щит(пер.Ильича ОСБ №1803)</t>
  </si>
  <si>
    <t>Информационный щит(пер.Почтовый  здан.отдел.ОСБ №1803)</t>
  </si>
  <si>
    <t>Информационный щит 1х2м</t>
  </si>
  <si>
    <t>от ул. Коммунистическая до Ленина (запад), грунт</t>
  </si>
  <si>
    <t>1,5 км</t>
  </si>
  <si>
    <t>Автодорога  грунт</t>
  </si>
  <si>
    <t>пер. между Черноморской и Дружбы</t>
  </si>
  <si>
    <t xml:space="preserve"> 0,15км</t>
  </si>
  <si>
    <t>Автодорога асфальт</t>
  </si>
  <si>
    <t>по пер.Красноармейский</t>
  </si>
  <si>
    <t xml:space="preserve"> 2км</t>
  </si>
  <si>
    <t xml:space="preserve">Автодорога асфальт </t>
  </si>
  <si>
    <t>по ул.Садовая</t>
  </si>
  <si>
    <t>5,6 км</t>
  </si>
  <si>
    <t>Распоряжение главы Старотитаровкого сельского поселения Темрюкский район от 18.12.2020 г. № 197-р</t>
  </si>
  <si>
    <t>Распоряжение главы Старотитаровского сельского поселения Темрюкского района от 18.12.2020 года № 197-р</t>
  </si>
  <si>
    <t>станица Старотитаровская, ул. Ленина, парк</t>
  </si>
  <si>
    <t>Тротуар /шт. 1 шт.</t>
  </si>
  <si>
    <t>Проезд Тип-1 (А/бетонное покрытие) /шт. 1 шт.</t>
  </si>
  <si>
    <t>Освещение парка по ул. Ленина/шт. 1 шт.</t>
  </si>
  <si>
    <t>Площадка для туалетного модуля, контейнеров/шт. 1 шт</t>
  </si>
  <si>
    <t>Детская площадка/шт.</t>
  </si>
  <si>
    <t>Контейнерная площадка на три контейнера с крышей и воротами/шт. 1 шт.</t>
  </si>
  <si>
    <t>станица Старотитаровская, ул. Ленина, сквер</t>
  </si>
  <si>
    <t>Пешеходная зона (тротуар) /шт. 1 шт.</t>
  </si>
  <si>
    <t>Освещение сквера</t>
  </si>
  <si>
    <t>Ливнеотвод</t>
  </si>
  <si>
    <t>Урна на ж/б основании 001312/шт. 4 шт. парк</t>
  </si>
  <si>
    <t>Распоряжение администрации Старотитаровского сельского поселения Темрюкского района от 18.12.2020 № 197-р</t>
  </si>
  <si>
    <t>Диван садово-парковый на чугунных ножках 002302/шт. 4 шт. парк</t>
  </si>
  <si>
    <t>Скамья примирения/шт. 1 шт парк</t>
  </si>
  <si>
    <t>Ротонда для бракосочетаний/шт. 1 шт. парк</t>
  </si>
  <si>
    <t>Скульптура обручальных колец/шт. 1 шт. парк</t>
  </si>
  <si>
    <t>Велосипедная парковка/шт. 2 шт.  Парк</t>
  </si>
  <si>
    <t>Туалетный модуль автономный Т-002К/шт. 1 шт. парк</t>
  </si>
  <si>
    <t>Урна Степ 02.025.0 /шт. 40 шт. парк</t>
  </si>
  <si>
    <t>Скамья Ск-53/шт. 40 шт. парк</t>
  </si>
  <si>
    <t>Песочница с крышкой /шт. 1 шт. парк</t>
  </si>
  <si>
    <t>Карусель Кр-1 шт. 1 шт. парк</t>
  </si>
  <si>
    <t>Детский игровой домик   Карета /шт. 1 шт. парк</t>
  </si>
  <si>
    <t>Детский игровой комплекс ДИКС-1.9 /шт. 1 шт. парк</t>
  </si>
  <si>
    <t>МФ-1.56 Фигура для лазания "Пирамида" /шт. 1 шт. парк</t>
  </si>
  <si>
    <t>Игровой комплекс ДИК-29/шт. 1 шт. парк</t>
  </si>
  <si>
    <t>КАЧ-1.18 Качели на цепочках "Комби" + Гнездо /шт. 1 шт. парк</t>
  </si>
  <si>
    <t>Карусель со сплошным сиденьем /шт. 1 шт. парк</t>
  </si>
  <si>
    <t>Качалка-балансир "Цирк" /шт. 1 шт. парк</t>
  </si>
  <si>
    <t>Качалка-балансир Кб-5 /шт. 1 шт. парк</t>
  </si>
  <si>
    <t>Качалка на пружине «Джип»/шт. 1 шт. парк</t>
  </si>
  <si>
    <t>Качалка двойная «Вертолет»/шт. 1 шт. парк</t>
  </si>
  <si>
    <t>Горка мини двойная  Н=500/шт. 1 шт. парк</t>
  </si>
  <si>
    <t>Горка "Гусь" H=1500 мм./шт. 1 шт. Парк</t>
  </si>
  <si>
    <t>Качели на цепочках  двойные (брус)/шт. 2 шт. парк</t>
  </si>
  <si>
    <t>Подвес  на длинной цепи (люлька)/шт. 2 шт. парк</t>
  </si>
  <si>
    <t>Игровой комплекс горки Н=500, Н=1000 ДИК-49/шт. 1 шт. парк</t>
  </si>
  <si>
    <t>Скамья (фанера) Romana 302.02-00-01/шт. 10 шт. сквер</t>
  </si>
  <si>
    <t>Урна Степ 02.025.0/шт. 10 шт. сквер</t>
  </si>
  <si>
    <t>Карусель с вращающейся платформой  Romana 108.27.00/шт. 1 шт. сквер</t>
  </si>
  <si>
    <t>Качели-гнездо Romana 108.38.00/шт. 1 шт. сквер</t>
  </si>
  <si>
    <t>Качели двойные с разными сидениями (цепная подвеска)  Romana 108.18.00.02/шт. 1 шт. сквер</t>
  </si>
  <si>
    <t>Качалка "Мишка" Romana 108.01.02/шт. 1 шт. сквер</t>
  </si>
  <si>
    <t>Качалка на пружине Romana 108.33.00/шт. 1 шт. сквер</t>
  </si>
  <si>
    <t>Детская площадка  Romana 104.11.00/шт. 1 шт. сквер</t>
  </si>
  <si>
    <t>Распоряжение главы Старотитаровского сельского поселения Темрюкского района от 16.12.2016 года № 725-р</t>
  </si>
  <si>
    <t>23:30:0903017:316</t>
  </si>
  <si>
    <t>Договор аренды № 2  от 23 июня 2016 года</t>
  </si>
  <si>
    <t>23:30:0903017:289</t>
  </si>
  <si>
    <t>6757655,44 руб.</t>
  </si>
  <si>
    <t>по пер. Лермонтова — ул. Ленина</t>
  </si>
  <si>
    <t>Автодорога</t>
  </si>
  <si>
    <t>по ул. Ленина от №1 к саду</t>
  </si>
  <si>
    <t xml:space="preserve"> 1,3км</t>
  </si>
  <si>
    <t>от трассы мимо свалки до Качатника</t>
  </si>
  <si>
    <t>1,5км</t>
  </si>
  <si>
    <t>по ул.Крылова</t>
  </si>
  <si>
    <t>3,7 км</t>
  </si>
  <si>
    <t>от фермы Ченчика до табора, асфальт</t>
  </si>
  <si>
    <t>1,3 км</t>
  </si>
  <si>
    <t xml:space="preserve">от пер. Первомайский до д. №1 ул. Верхняя, грунт </t>
  </si>
  <si>
    <t>4,4 км</t>
  </si>
  <si>
    <t>от трассы мимо свалки до Качатника гравий</t>
  </si>
  <si>
    <t>6,0 км</t>
  </si>
  <si>
    <t xml:space="preserve">сквер (земельный участок) </t>
  </si>
  <si>
    <t>(район ПЧ-23)</t>
  </si>
  <si>
    <t>площадь - 2,0 га,</t>
  </si>
  <si>
    <t>стадион(земельный участок)</t>
  </si>
  <si>
    <t>(район МОУ СОШ № 6)</t>
  </si>
  <si>
    <t>23:30:0903016:396</t>
  </si>
  <si>
    <t xml:space="preserve"> (район  ж/д  вокзала)</t>
  </si>
  <si>
    <t>площадь - 1,0 га ,</t>
  </si>
  <si>
    <t xml:space="preserve">стела погибшим в гражданскую войну </t>
  </si>
  <si>
    <t xml:space="preserve">стела погибшим воинам Великой Отечественной войны </t>
  </si>
  <si>
    <t>Тротуар</t>
  </si>
  <si>
    <t xml:space="preserve"> от пер.Красноармейского до пер.Ильича</t>
  </si>
  <si>
    <t>Полиграфическая продукция(Великие русские путешественники) Д/Б</t>
  </si>
  <si>
    <t>26.02.2015</t>
  </si>
  <si>
    <t>Книжный фонд (16ед.)2015</t>
  </si>
  <si>
    <t>19.01.2015</t>
  </si>
  <si>
    <t>Лиханов А.А.Русские мальчики:роман в повестях.Магазин ненаглядных пособий: повес</t>
  </si>
  <si>
    <t>06.10.2015</t>
  </si>
  <si>
    <t>Лиханов А.А.Русские мальчики:роман в повестях.Цирковые циркачи: повесть</t>
  </si>
  <si>
    <t>Лиханов А.А.Русские мальчики:роман в повестях.Крусна: повесть</t>
  </si>
  <si>
    <t>Лиханов А.А.Русские мальчики:роман в повестях.Кикимора: повесть</t>
  </si>
  <si>
    <t>Книжная продукция 45 экз</t>
  </si>
  <si>
    <t>06.06.2017</t>
  </si>
  <si>
    <t>Библиотечный фонд (сел.библ)</t>
  </si>
  <si>
    <t>Книжный фонд ( библиотека)</t>
  </si>
  <si>
    <t>15.12.2014</t>
  </si>
  <si>
    <t>Полиграфическая продукция 28ед</t>
  </si>
  <si>
    <t>17.02.2014</t>
  </si>
  <si>
    <t>Книжная продукция 519 ед.</t>
  </si>
  <si>
    <t>Книжный фонд 90ед</t>
  </si>
  <si>
    <t>09.07.2014</t>
  </si>
  <si>
    <t>Полиграфическая продукция (12ед)</t>
  </si>
  <si>
    <t>03.07.2014</t>
  </si>
  <si>
    <t>Книжный фонд (18ед.) 2015</t>
  </si>
  <si>
    <t>CD-ROM "Российский патриотизм:проблемы,решения,выводы"методическое пособие Вып.1 для библиотек Краснодарского края</t>
  </si>
  <si>
    <t>14.07.2015</t>
  </si>
  <si>
    <t xml:space="preserve"> </t>
  </si>
  <si>
    <t>CD-ROM "Российский патриотизм:проблемы,решения,выводы"методическое пособие Вып.2 для библиотек Краснодарского края</t>
  </si>
  <si>
    <t>CD-ROM "Российский патриотизм:проблемы,решения,выводы"методическое пособие Вып.3 для библиотек Краснодарского края</t>
  </si>
  <si>
    <t>CD-ROM "Российский патриотизм:проблемы,решения,выводы"методическое пособие Вып.4 для библиотек Краснодарского края</t>
  </si>
  <si>
    <t>Книжная продукция по государственной программе "Развитие культуры" 74 ед.</t>
  </si>
  <si>
    <t>15.12.2015</t>
  </si>
  <si>
    <t>Кубанская библиотека (двенадцатый том) 3 экз</t>
  </si>
  <si>
    <t>Кубанская библиотека ( тринадцатый  том) 3 экз</t>
  </si>
  <si>
    <t>Кубанская библиотека ( четырнадцатый  том) 3 экз</t>
  </si>
  <si>
    <t>Кубанская библиотека (пятнадцатый том) 3 экз</t>
  </si>
  <si>
    <t>Православная энциклопедия том 27 1 экземпляр</t>
  </si>
  <si>
    <t>Православная энциклопедия том 28  1 экземпляр</t>
  </si>
  <si>
    <t>Православная энциклопедия том 29  1 экземпляр</t>
  </si>
  <si>
    <t xml:space="preserve">Книжная продукция 132 единицы </t>
  </si>
  <si>
    <t>06.06.2016</t>
  </si>
  <si>
    <t>Книжная продукция (9единиц)</t>
  </si>
  <si>
    <t>21.09.2016</t>
  </si>
  <si>
    <t>Книжная продукция (45 экземпляров)</t>
  </si>
  <si>
    <t>Прочие основные средства</t>
  </si>
  <si>
    <t>Костюм фольклорный мужской</t>
  </si>
  <si>
    <t>Платье бальное голубое атласное</t>
  </si>
  <si>
    <t>Черное варсальное платье с шёлковыми разноцветными вставками</t>
  </si>
  <si>
    <t>Костюм казачий женский (3 шт.)</t>
  </si>
  <si>
    <t>Платье синее бархатное</t>
  </si>
  <si>
    <t>Костюм казачий мужской</t>
  </si>
  <si>
    <t>Костюм "Кубань" летний</t>
  </si>
  <si>
    <t>Ботинки сценические</t>
  </si>
  <si>
    <t>Распоряжение главы Старотитаровского сельского поселения Темрюкский район от 10.04.2017 г. № 178-р</t>
  </si>
  <si>
    <t>Скамейка ЛПР 1,5 м (3 шт.)</t>
  </si>
  <si>
    <t>Спортивное оборудование Романа 501.09.00</t>
  </si>
  <si>
    <t>Спортивное оборудование Романа 204.04.00</t>
  </si>
  <si>
    <t>Урна Классика 25 л</t>
  </si>
  <si>
    <t>Качалка-балансир малый ИО 117</t>
  </si>
  <si>
    <t>Качели двойные Романа 108.18.00-01</t>
  </si>
  <si>
    <t>Качели-гнездо (2 шт.)</t>
  </si>
  <si>
    <t>Велотренажер NordicTrack VXR475 горизонт</t>
  </si>
  <si>
    <t>Распоряжение администрации Старотитаровского сельского поселения Темрюкского района от 26.11.2018 № 212-р</t>
  </si>
  <si>
    <t>Стол компьютерный</t>
  </si>
  <si>
    <t>Элиптический тренажер</t>
  </si>
  <si>
    <t>Стол 2 тумб. ОС-2/14</t>
  </si>
  <si>
    <t>Стол ОСК-10/1</t>
  </si>
  <si>
    <t>Степ-платформа SF-STP-CA</t>
  </si>
  <si>
    <t>Степ-платформа SF-NIK-SPT</t>
  </si>
  <si>
    <t>Степ-платформа SF-NIK-SPT(2)</t>
  </si>
  <si>
    <t>23:30:0903017:321</t>
  </si>
  <si>
    <t>по пер. Новый от ул. Пролетарской до ж.д. № 72</t>
  </si>
  <si>
    <t>прот 70м</t>
  </si>
  <si>
    <t>по ул. Носова от пер. Горького до ж.д. №47</t>
  </si>
  <si>
    <t>прот 170м</t>
  </si>
  <si>
    <t xml:space="preserve">Газопр.низк.давл. </t>
  </si>
  <si>
    <t>ул.Широкая №278</t>
  </si>
  <si>
    <t>ул.Широкая №223 до пер.Ильича</t>
  </si>
  <si>
    <t>пер.Школьный №86</t>
  </si>
  <si>
    <t>Газопровод выс.давл.</t>
  </si>
  <si>
    <t>пер.Красноарм.и ул.Красная площ.с устан.ШРП на тер.уч.больни</t>
  </si>
  <si>
    <t>Газопровод высокого давления</t>
  </si>
  <si>
    <t xml:space="preserve"> по пер.Зеленому с установкой ШПР№8 и ШРП№9</t>
  </si>
  <si>
    <t xml:space="preserve">Газопровод высокого давления </t>
  </si>
  <si>
    <t>пер.Рабочий к ШРП 13</t>
  </si>
  <si>
    <t>пер.Горького к ШРП 11</t>
  </si>
  <si>
    <t>Газопровод высокого давления к ШРП № 12</t>
  </si>
  <si>
    <t>Газопровод низк. давлен.</t>
  </si>
  <si>
    <t>ул. Верхняя № 156 до пер. гоголя № 56А</t>
  </si>
  <si>
    <t>Газопровод низк. давления</t>
  </si>
  <si>
    <t>по пос. Водник от пересечен ул. Пролетарская и пер. Октябрь</t>
  </si>
  <si>
    <t>Газопровод низк. Давления</t>
  </si>
  <si>
    <t xml:space="preserve"> по ул. Кирова,Железнодорожная, Заводская,Путевая,пре.Ильича,Горького, Крылова, Новый </t>
  </si>
  <si>
    <t>(прот.3600 п.м.)</t>
  </si>
  <si>
    <t>Газопровод низкого давления</t>
  </si>
  <si>
    <t>по пер. Горького от ж.д.  № 51 до ж.д. 49</t>
  </si>
  <si>
    <t>по ул.Верхняя от д.105 до д.91</t>
  </si>
  <si>
    <t xml:space="preserve"> (прот.66м)</t>
  </si>
  <si>
    <t>ул. Северолиманная к жилому дому 5</t>
  </si>
  <si>
    <t>по ул. Широкая от ж.д. № 218 до ж.д. № 220</t>
  </si>
  <si>
    <t>пер. Рабочий № 40</t>
  </si>
  <si>
    <t>Распоряжение администрации Старотитаровского сельского поселения Темрюкского района от 10.02.2013 г. № 50-р "О постановке в казну Старотитаровского сельского поселения Темрюкского района имущества"</t>
  </si>
  <si>
    <t>гриф олимпийский FT86-500</t>
  </si>
  <si>
    <t>гриф олимпийский хромированный слабоизогнутый FT-OB-47 Z-CR-SC с замками</t>
  </si>
  <si>
    <t>гриф олимпийский сильноизогнутый FT-OB-47 W-CR-SC с замками</t>
  </si>
  <si>
    <t>Машина смита V-SPORT FT-201</t>
  </si>
  <si>
    <t>гриф хромированный, замок с ломающимся стопором, нагрузка (1-1)</t>
  </si>
  <si>
    <t>гриф хромированный, замок с ломающимся стопором, нагрузка (1-2)</t>
  </si>
  <si>
    <t>Кресло "Версаль 3М" мобильная переносная секция (1-16)</t>
  </si>
  <si>
    <t>Кресло "Версаль 3М" мобильная переносная секция (1-17)</t>
  </si>
  <si>
    <t>Кресло "Версаль 3М" мобильная переносная секция (1-18)</t>
  </si>
  <si>
    <t>Кресло "Версаль 3М" мобильная переносная секция (1-19)</t>
  </si>
  <si>
    <t>Кресло "Версаль 3М" мобильная переносная секция (1-20)</t>
  </si>
  <si>
    <t>Сплит система ROVEX RS-30AST 1тепло/холод</t>
  </si>
  <si>
    <t>Стол рабочий (Опарина Т.И.)</t>
  </si>
  <si>
    <t>Стол эргономичный левый (каб закуп)</t>
  </si>
  <si>
    <t>"Авантаж" Стеллаж высокий В-836 714*378*1924 (мил.орех)</t>
  </si>
  <si>
    <t>Бензоэлектростанция DDE DPG6501 6.5/6.0кВт220В бак 25л непрер.8ч</t>
  </si>
  <si>
    <t xml:space="preserve">Стол угловой тумбовый </t>
  </si>
  <si>
    <t>Стенд 950х1200мм</t>
  </si>
  <si>
    <t>Романа 501.02.00 Спорнтивный комплекс</t>
  </si>
  <si>
    <t xml:space="preserve">Романа 501.03.00 Брусья разновысокие </t>
  </si>
  <si>
    <t>Романа 204.11.00 Спортивное оборудование</t>
  </si>
  <si>
    <t>СО-3.1.64.00 Тренажер "Жим к груди" (стандартный)</t>
  </si>
  <si>
    <t>СО-3.1.65.00 Тренажер "Жим ногами" (стандартный)</t>
  </si>
  <si>
    <t>Пылесос LG VK 88504 N</t>
  </si>
  <si>
    <t>ВЭРС-24</t>
  </si>
  <si>
    <t>Шкаф-стол</t>
  </si>
  <si>
    <t>Тренажер Body Solid GDCC200"Сдвоенная блочная стойка с двумя весовыми стеками"</t>
  </si>
  <si>
    <t>Шкаф-стол 1</t>
  </si>
  <si>
    <t>Шкаф-стол 2</t>
  </si>
  <si>
    <t>Стул офисный</t>
  </si>
  <si>
    <t>Скамья горизонтальная AR 001 1</t>
  </si>
  <si>
    <t>Двери металлические (1)</t>
  </si>
  <si>
    <t>Двери металлические (2)</t>
  </si>
  <si>
    <t>Шкаф для одежды ШР-22 L 800</t>
  </si>
  <si>
    <t>Шкаф для одежды ШР-22 L 800 *</t>
  </si>
  <si>
    <t>Сплит система Gaianz AUS- 12H53R150L3</t>
  </si>
  <si>
    <t>Шкаф для одежды ШР-22 L 800 (1)</t>
  </si>
  <si>
    <t>Шкаф для одежды ШР-22 L 800 (2)</t>
  </si>
  <si>
    <t>Шкаф для одежды ШР-22 L 800 (3)</t>
  </si>
  <si>
    <t>Шкаф для одежды ШР-22 L 800 (4)</t>
  </si>
  <si>
    <t>Шкаф для одежды ШР-22 L 800 (5)</t>
  </si>
  <si>
    <t>Шкаф для одежды ШР-22 L 800 (6)</t>
  </si>
  <si>
    <t>Шкаф для одежды ШР-22 L 800 (7)</t>
  </si>
  <si>
    <t>Шкаф для одежды ШР-22 L 800 (8)</t>
  </si>
  <si>
    <t>Шкаф для одежды ШР-22 L 800 (9)</t>
  </si>
  <si>
    <t>Шкаф для одежды ШР-22 L 800 (10)</t>
  </si>
  <si>
    <t>Шкаф для одежды ШР-22 L 800 (11)</t>
  </si>
  <si>
    <t>Шкаф для одежды ШР-22 L 800 (12)</t>
  </si>
  <si>
    <t>Шкаф для одежды ШР-22 L 800 (13)</t>
  </si>
  <si>
    <t>Шкаф для одежды ШР-22 L 800 (14)</t>
  </si>
  <si>
    <t>Автомобиль LADA 217230, вар. 02-018</t>
  </si>
  <si>
    <t xml:space="preserve">Автомобиль ГАЗ -322125 VIN Х96322125ЕО775702 </t>
  </si>
  <si>
    <t>Распоряжение администрации Старотитаровского сельского поселения Темрюкского района от 28.04.2016 № 200-р</t>
  </si>
  <si>
    <t>Производственный и хозяйсвенный инвентарь</t>
  </si>
  <si>
    <t>Бензоопрыскиватель</t>
  </si>
  <si>
    <t>Лазы универсальные д/бет опор 168-190 мм</t>
  </si>
  <si>
    <t>Огнетушитель в кол.(2 штук)</t>
  </si>
  <si>
    <t>Контрольное устройство Тахограф с СКЗИ</t>
  </si>
  <si>
    <t>Распоряжение администрации Старотитаровского сельского поселения Темрюкского района от 01.07.2014 № 152-р</t>
  </si>
  <si>
    <t>Всего по ПЭЦ:</t>
  </si>
  <si>
    <t>Радиомикрофон  AKG</t>
  </si>
  <si>
    <t>Уличное освещение (ул. Верхняя) от Ильича до Горького от Верхней до Широкой; 2св</t>
  </si>
  <si>
    <t>Уличное освещение (ул. Ж/дор., Крылова, Коммун., Ростов., Садов., Лерм.-71 свет.)</t>
  </si>
  <si>
    <t>Детский городок ( №1)</t>
  </si>
  <si>
    <t>Детский городок ( №2)</t>
  </si>
  <si>
    <t>Детский городок ( №3)</t>
  </si>
  <si>
    <t>Детский городок ( №4)</t>
  </si>
  <si>
    <t>Детский городок ( №5)</t>
  </si>
  <si>
    <t>Резервуар В2</t>
  </si>
  <si>
    <t>Резервуар В2 ОМВ-6-3</t>
  </si>
  <si>
    <t>Танк В2 ОМК</t>
  </si>
  <si>
    <t>Танк горизонтальный</t>
  </si>
  <si>
    <t>Танк молочный</t>
  </si>
  <si>
    <t>Behringer Xenyk QX2222USB-EU пульт микшерский универсальный Behringer Xenyk QX22</t>
  </si>
  <si>
    <t>04.12.2015</t>
  </si>
  <si>
    <t>48 м.</t>
  </si>
  <si>
    <t>по Лебединскому тупику от ж.д.№1 к ж.д1а</t>
  </si>
  <si>
    <t>23:30:0903010:97</t>
  </si>
  <si>
    <t>по пер. Ильича от ул.Ленина до ж.д. №104</t>
  </si>
  <si>
    <t>23:30:0903019:778</t>
  </si>
  <si>
    <t>60 м.</t>
  </si>
  <si>
    <t>по пер. Горького от ул. Садовой до ж.д. № 104</t>
  </si>
  <si>
    <t>прот 100м</t>
  </si>
  <si>
    <t>по пер. Горького от ул. Ленина до ж.д. № 104</t>
  </si>
  <si>
    <t>прот 112м</t>
  </si>
  <si>
    <t>по пер. Новый от ул. Широкой до ж.д. № 57</t>
  </si>
  <si>
    <t>по пер. Ильича от ул. Железнодорожной до ж.д. №16</t>
  </si>
  <si>
    <t xml:space="preserve">по ул. Титова от пер Пушкина </t>
  </si>
  <si>
    <t>прот 576м</t>
  </si>
  <si>
    <t>по ул. Виноградной от пер. Ильича к ж.д. № 47</t>
  </si>
  <si>
    <t>прот 105м</t>
  </si>
  <si>
    <t>Распоряжение главы Старотитаровского сельского поселения Темрюкский район от 27.10.2016г № 576-р</t>
  </si>
  <si>
    <t>а</t>
  </si>
  <si>
    <t>Тумба приставная  м/о 430*550*740</t>
  </si>
  <si>
    <t>Тумба приставная м/о 430*550*740</t>
  </si>
  <si>
    <t>Крышка 30 Кр-30.00</t>
  </si>
  <si>
    <t>Мини-диск "Пионер"</t>
  </si>
  <si>
    <t>Цифровой фотоаппарат Никон</t>
  </si>
  <si>
    <t>Микшерский пульт "Миг 88"</t>
  </si>
  <si>
    <t>Пульт 1604</t>
  </si>
  <si>
    <t>Световой прибор Imlight Fantom</t>
  </si>
  <si>
    <t>Гитара</t>
  </si>
  <si>
    <t>Аккустическая система ALTO (2)</t>
  </si>
  <si>
    <t>Газонокосилка "Штиль"</t>
  </si>
  <si>
    <t>Компьютер в комплекте (ПЭВМ ОК -Е2160)библ.сел.ул.Ленина 230( без монитора)</t>
  </si>
  <si>
    <t>Стиральная машина</t>
  </si>
  <si>
    <t>Кулер Ecotronic H2-LE</t>
  </si>
  <si>
    <t>Проэктор BenQ SP870</t>
  </si>
  <si>
    <t xml:space="preserve">Эран на штативе </t>
  </si>
  <si>
    <t>Телевизор ЖК Samsung</t>
  </si>
  <si>
    <t>Компьютер FOX Virzit office A01C AMD</t>
  </si>
  <si>
    <t>Ноутбук Asus N53Sm</t>
  </si>
  <si>
    <t>Телевизор ЖК LG 55 LB 631 V</t>
  </si>
  <si>
    <t>Музыкальный центр Sony MHC-ECL 5 black</t>
  </si>
  <si>
    <t>Циркуляционный насос CRC 2k14-3 скор</t>
  </si>
  <si>
    <t>Полиграфическая продукция (серия книг "Великие русские путешественники") 15шт.</t>
  </si>
  <si>
    <t>Стеллаж</t>
  </si>
  <si>
    <t>Жалюзи горизонтальные белые 3шт.</t>
  </si>
  <si>
    <t>Полка (2015)</t>
  </si>
  <si>
    <t>Гидроаккумулятор AQM 200л</t>
  </si>
  <si>
    <t>Лестница металлическая пожарная</t>
  </si>
  <si>
    <t>Шкаф-сейф</t>
  </si>
  <si>
    <t>Лампа Х-ОР 15</t>
  </si>
  <si>
    <t>Лестница алюминиевая</t>
  </si>
  <si>
    <t>Сплит система Samsung AQ-07 XLN/XLX</t>
  </si>
  <si>
    <t>Столик Projecta Gigant для проектора</t>
  </si>
  <si>
    <t>Шкаф с антресолью сел биб</t>
  </si>
  <si>
    <t>Ёлка искуственная Сосна "Альпийская " цвет зеленый высота 5 м</t>
  </si>
  <si>
    <t xml:space="preserve">Кресло для актового зала 3-х местная секция "Спутник эконом ЗМ" (1-1) </t>
  </si>
  <si>
    <t xml:space="preserve">Двери металлические 2х створчатые </t>
  </si>
  <si>
    <t>20.12.2016</t>
  </si>
  <si>
    <t xml:space="preserve">Кресло для актового зала 3-х местная секция "Спутник эконом ЗМ" (1-2) </t>
  </si>
  <si>
    <t>16.12.2016</t>
  </si>
  <si>
    <t xml:space="preserve">Кресло для актового зала 3-х местная секция "Спутник эконом ЗМ" (1-3) </t>
  </si>
  <si>
    <t xml:space="preserve">Кресло для актового зала 3-х местная секция "Спутник эконом ЗМ" (1-4) </t>
  </si>
  <si>
    <t xml:space="preserve">Кресло для актового зала 3-х местная секция "Спутник эконом ЗМ" (1-5) </t>
  </si>
  <si>
    <t xml:space="preserve">Кресло для актового зала 3-х местная секция "Спутник эконом ЗМ" (1-6) </t>
  </si>
  <si>
    <t xml:space="preserve">Кресло для актового зала 3-х местная секция "Спутник эконом ЗМ" (1-7) </t>
  </si>
  <si>
    <t xml:space="preserve">Кресло для актового зала 3-х местная секция "Спутник эконом ЗМ" (1-8) </t>
  </si>
  <si>
    <t xml:space="preserve">Кресло для актового зала 3-х местная секция "Спутник эконом ЗМ" (1-9) </t>
  </si>
  <si>
    <t xml:space="preserve">Кресло для актового зала 3-х местная секция "Спутник эконом ЗМ" (1-10) </t>
  </si>
  <si>
    <t xml:space="preserve">Кресло для актового зала 3-х местная секция "Спутник эконом ЗМ" (1-11) </t>
  </si>
  <si>
    <t xml:space="preserve">Кресло для актового зала 3-х местная секция "Спутник эконом ЗМ" (1-12) </t>
  </si>
  <si>
    <t xml:space="preserve">Кресло для актового зала 3-х местная секция "Спутник эконом ЗМ" (1-13) </t>
  </si>
  <si>
    <t xml:space="preserve">Кресло для актового зала 3-х местная секция "Спутник эконом ЗМ" (1-14) </t>
  </si>
  <si>
    <t xml:space="preserve">Кресло для актового зала 3-х местная секция "Спутник эконом ЗМ" (1-15) </t>
  </si>
  <si>
    <t xml:space="preserve">Кресло для актового зала 3-х местная секция "Спутник эконом ЗМ" (1-16) </t>
  </si>
  <si>
    <t xml:space="preserve">Кресло для актового зала 3-х местная секция "Спутник эконом ЗМ" (1-17) </t>
  </si>
  <si>
    <t xml:space="preserve">Кресло для актового зала 3-х местная секция "Спутник эконом ЗМ" (1-18) </t>
  </si>
  <si>
    <t xml:space="preserve">Кресло для актового зала 3-х местная секция "Спутник эконом ЗМ" (1-20) </t>
  </si>
  <si>
    <t>Распоряжение администрации Старотитаровского сельского поселения Темрюкского района от 24.07.2020 № 126-р "О снятии с баланса администрации Старотитаровского сельского поселения Темрюкского района и безвозмездной передаче в хозяйственное ведение муниципального унитарного предприятия "Ремстройсервис" Старотитаровского сельского поселения Темрюкского района имущества"</t>
  </si>
  <si>
    <t>Огнетушитель ранцевый (4)</t>
  </si>
  <si>
    <t>Огнетушитель ранцевый (5)</t>
  </si>
  <si>
    <t>Факс Panasonic KX-FT 982 RUB (фин. отд.)</t>
  </si>
  <si>
    <t>26.10.2012 г.</t>
  </si>
  <si>
    <t>Сплит система Samsung AQ-07 TFBN/TFBX</t>
  </si>
  <si>
    <t>08.07.2013 г.</t>
  </si>
  <si>
    <t>Монохромный лазерный принтер HL-2132R Brother (USB 2.0 2400*600 dpi, A4, TN-2090)</t>
  </si>
  <si>
    <t>02.09.2013 г.</t>
  </si>
  <si>
    <t>Факс  Panasonic KX-FT502RU.AOH.автоподатчик на 10 листов, память на 110</t>
  </si>
  <si>
    <t>Системный блок ADMPhenom X3 710</t>
  </si>
  <si>
    <t>01.07.2014 г.</t>
  </si>
  <si>
    <t>Широкоформатный ЖК монитор 21,5 " ViewSonic VA2212a-LED черный глянцевый</t>
  </si>
  <si>
    <t xml:space="preserve">Кресло для актового зала 3-х местная секция "Спутник эконом ЗМ" (1-69) </t>
  </si>
  <si>
    <t xml:space="preserve">Кресло для актового зала 3-х местная секция "Спутник эконом ЗМ" (1-70) </t>
  </si>
  <si>
    <t xml:space="preserve">Кресло для актового зала 3-х местная секция "Спутник эконом ЗМ" (1-71) </t>
  </si>
  <si>
    <t xml:space="preserve">Кресло для актового зала 3-х местная секция "Спутник эконом ЗМ" (1-72) </t>
  </si>
  <si>
    <t xml:space="preserve">Кресло для актового зала 3-х местная секция "Спутник эконом ЗМ" (1-73) </t>
  </si>
  <si>
    <t xml:space="preserve">Кресло для актового зала 3-х местная секция "Спутник эконом ЗМ" (1-74) </t>
  </si>
  <si>
    <t xml:space="preserve">Кресло для актового зала 3-х местная секция "Спутник эконом ЗМ" (1-75) </t>
  </si>
  <si>
    <t xml:space="preserve">Кресло для актового зала 3-х местная секция "Спутник эконом ЗМ" (1-76) </t>
  </si>
  <si>
    <t xml:space="preserve">Кресло для актового зала 3-х местная секция "Спутник эконом ЗМ" (1-77) </t>
  </si>
  <si>
    <t>по пер. Крылова  от ШГРП № 2, по ул. Чапаева, по пер. Грького, по ул. Пролетарская до пер. Школьный</t>
  </si>
  <si>
    <t>Распоряжение главы Старотитаровского сельского поселения Темрюкский район от 14.08.2014 г. № 182-р</t>
  </si>
  <si>
    <t>по ул. Ленина (нечетная сторона) от пер. Крылова до пер. Горького</t>
  </si>
  <si>
    <t>Распоряжение главы Старотитаровского сельского поселения Темрюкский район от 14.08.2014 г. № 181-р</t>
  </si>
  <si>
    <t>23:30:0903016:190</t>
  </si>
  <si>
    <t>2968,00 кв.м</t>
  </si>
  <si>
    <t>30:30:0903037:12</t>
  </si>
  <si>
    <t>2204,00 кв.м</t>
  </si>
  <si>
    <t>Инженерное сооружение на дороге(1)</t>
  </si>
  <si>
    <t>Инженерное сооружение на дороге(2)</t>
  </si>
  <si>
    <t xml:space="preserve">Канализационная насосная станция </t>
  </si>
  <si>
    <t xml:space="preserve"> площадью 23,1 кв.м.</t>
  </si>
  <si>
    <t xml:space="preserve"> Муниципальное бюджетное учреждение "Культурно-социальный центр" Старотитаровского сельского поселения Темрюкского района
</t>
  </si>
  <si>
    <t>Здание Дома Культуры</t>
  </si>
  <si>
    <t>ст. Старотитаровская, ул. Ленина, д. 310</t>
  </si>
  <si>
    <t>общая площадь - 1229,7 кв.м</t>
  </si>
  <si>
    <t>Здание библиотеки (детская)</t>
  </si>
  <si>
    <t xml:space="preserve">ст. Старотитаровская, ул. Ленина, д. 306 </t>
  </si>
  <si>
    <t>общая площадь - 126 кв.м</t>
  </si>
  <si>
    <t>Здание клуба"Комсомолец"</t>
  </si>
  <si>
    <t>ст. Старотитаровская, пер. Октябрьский11/1</t>
  </si>
  <si>
    <t>23:30:0903007:10935</t>
  </si>
  <si>
    <t>Здание библиотеки (взрослая)</t>
  </si>
  <si>
    <t>ст. Старотитаровская, ул. Ленина, д. 230</t>
  </si>
  <si>
    <t>общая площадь - 121,2 кв.м</t>
  </si>
  <si>
    <t>Сооружения</t>
  </si>
  <si>
    <t>Хозяйственная постройка (Сарай)</t>
  </si>
  <si>
    <t>общая площадь - 31,7 кв.м</t>
  </si>
  <si>
    <t>ст. Старотитаровская, ул. Ленина, д. 306</t>
  </si>
  <si>
    <t>общая площадь - 16 кв.м</t>
  </si>
  <si>
    <t>ст. Старотитаровская, ул. Ленина, д. 306, помещение 2</t>
  </si>
  <si>
    <t>общая площадь - 105,1 кв.м</t>
  </si>
  <si>
    <t>Туалет</t>
  </si>
  <si>
    <t>общая площадь - 30 кв.м</t>
  </si>
  <si>
    <t>Нежилые помещения</t>
  </si>
  <si>
    <t>Здание спорткомплекса</t>
  </si>
  <si>
    <t>Муниципальное унитарное предприятие "Ремстройсервис" Старотитаровского сельского поселения Темрюкского района</t>
  </si>
  <si>
    <t>Здание кассы</t>
  </si>
  <si>
    <t>ул. Титова,1 А</t>
  </si>
  <si>
    <t>23-23-44/050/2009-458</t>
  </si>
  <si>
    <t xml:space="preserve"> площадью 51.2, кв.м.</t>
  </si>
  <si>
    <t>Договор о безвозмездной передаче имущества из государственной собственности Краснодарского края в муниципальную собственность муниципального образования Старотитаровского сельского поселения Темрюкский район №05/24/135 от 30.01.2012 г.</t>
  </si>
  <si>
    <t xml:space="preserve">Здание бокса (лит. "Б",) </t>
  </si>
  <si>
    <t>ул. Титова,1</t>
  </si>
  <si>
    <t xml:space="preserve"> площадью 29,8 кв.м.</t>
  </si>
  <si>
    <t>Распоряжение администрации Старотитаровского сельского поселения Темрюкского района от 26.08.2013 №144 -р "Об исключении из казны Старотитаровского сельского поселения Темрюкского района муниципального имущества и закреплении его на праве хозяйственного ведения, на балансе муниципального унитарного предприятия "Ремстройсервис" Старотитаровского сельского поселения  Темрюкского района"</t>
  </si>
  <si>
    <t>Свидетельство о государственной регистрации права 23-АК 698697 от 10.05.2012 г.</t>
  </si>
  <si>
    <t>Распоряжение главы Старотитаровского сельского поселения Темрюкский район от 26.10.2016 г. № 561-р</t>
  </si>
  <si>
    <t>по ул. Крылова от ул. Береговой до ж.д. №83</t>
  </si>
  <si>
    <t>23:30:0903019:777</t>
  </si>
  <si>
    <t>303 м.</t>
  </si>
  <si>
    <t>Распоряжение главы Старотитаровского сельского поселения Темрюкский район от 27.10.2016 г. № 575-р</t>
  </si>
  <si>
    <t>по пер. Зеленому от ул. Комсомольской до ж.д.№319</t>
  </si>
  <si>
    <t>23:30:0903037:58</t>
  </si>
  <si>
    <t>140 м.</t>
  </si>
  <si>
    <t>по пер. Степному от ул. Береговой до ж.д. №11а</t>
  </si>
  <si>
    <t>23:30:0903018:394</t>
  </si>
  <si>
    <t>прот 70 м., ф 89х4мм</t>
  </si>
  <si>
    <t xml:space="preserve">по ул.Носова от д.63 до д.83 от д.83 с перекидкой к д. 74 </t>
  </si>
  <si>
    <t>(протяж.218м,ф89х4мм)</t>
  </si>
  <si>
    <t>по ул.Пролетарской к д.14</t>
  </si>
  <si>
    <t>(протяж 141м,ф89х4мм,ПЭ 80 90х5,2мм)</t>
  </si>
  <si>
    <t>через пер.Школьный по ул.Носова к д.17</t>
  </si>
  <si>
    <t>(прот.83м, ф 89х4мм,ПЭ 20м-ф 110х6,3мм)</t>
  </si>
  <si>
    <t>по ул.Пролетарской от пер.Крылова до д.217</t>
  </si>
  <si>
    <t xml:space="preserve"> (прот.82м)</t>
  </si>
  <si>
    <t xml:space="preserve"> от ШРП №10 по пер.Горького далее по ул.Гагарина до конца</t>
  </si>
  <si>
    <t>(прот.1444м)</t>
  </si>
  <si>
    <t>по ул.Верхняя от д.204 до д.196а</t>
  </si>
  <si>
    <t>(прот. 100м)</t>
  </si>
  <si>
    <t>по ул.Комсомольской, ул.Ростовская,пер.Ильича,(от ул.Коммунистическаядо ул.Таманской) пер.Пушкина,пр.Рабочий</t>
  </si>
  <si>
    <t>(прот.3407м)</t>
  </si>
  <si>
    <t xml:space="preserve">от ул.Верхняя д. 10 до ул.Лермонтова далее по ул.Лермонтово к д.29 </t>
  </si>
  <si>
    <t>(прот.294м)</t>
  </si>
  <si>
    <t>от ул.Верхней по пер.Первомайскому до д.67</t>
  </si>
  <si>
    <t>(прот.150м)</t>
  </si>
  <si>
    <t>по ул.Верхней через пер.Горького до д.210</t>
  </si>
  <si>
    <t>Распоряжение администрации Старотитаровского сельского поселения Темрюкский район от 27.10.2016г № 576-р</t>
  </si>
  <si>
    <t>Распоряжение администрации  Старотитаровского сельского поселения Темрюкский район от 27.10.2016г № 576-р</t>
  </si>
  <si>
    <t>Распоряжение администрации  Старотитаровского сельского поселения Темрюкский район от 09.10.2020 г № 160-р</t>
  </si>
  <si>
    <t>Распоряжение администрации Старотитаровского сельского поселения Темрюкский район от 09.10.2020 г № 160-р</t>
  </si>
  <si>
    <t>Распоряжение администрации Старотитаровского сельского поселения Темрюкского района от 09.01.2017 № 1-р "О снятии с балансового учета администрации Старотитаровского сельского поселения Темрюкского района и безвозмездной передаче в хозяйственное ведение муниципального унитарного предприятия "Ремстройсервис" Старотитаровского сельского поселения Темрюкского района основных средств</t>
  </si>
  <si>
    <t>Распоряжение администрации Старотитаровского сельского поселения Темрюкского района от 01.11.2018 № 197-р "О снятии с балансового учета администрации Старотитаровского сельского поселения Темрюкского района и безвозмездной передаче в хозяйственное ведение муниципального унитарного предприятия "Ремстройсервис" Старотитаровского сельского поселения Темрюкского района основных средств</t>
  </si>
  <si>
    <t>(территория МОУ СОШ № 27)</t>
  </si>
  <si>
    <t>Погреб- тир</t>
  </si>
  <si>
    <t>Подводящий газопровод низкого давления по объекту: " Теплоснабжения МДОУ №":</t>
  </si>
  <si>
    <t xml:space="preserve"> прот.209м.</t>
  </si>
  <si>
    <t>Подводящий газопровод по объекту- Теплоснабжение МОУ СОШ №27</t>
  </si>
  <si>
    <t>Распред.газопровод.выс.давл.</t>
  </si>
  <si>
    <t>по ул.Пролетарская от пер.Пугачева(ПГБ-4)до пер.Лермонтова (ПГБ-5) и ПГБ-5</t>
  </si>
  <si>
    <t>Информационный щит (по ул.Ленина у здания ДК)</t>
  </si>
  <si>
    <t>Информационный щит(пер.Красноармейский)</t>
  </si>
  <si>
    <t>Кондиционер "Favorit"KFR24</t>
  </si>
  <si>
    <t>Тепловая пушка Калибр ТВ 1,5/3А</t>
  </si>
  <si>
    <t>Сплит система Inter АС-07</t>
  </si>
  <si>
    <t>Ящик почтовый Garden JM-53/54 (GREY)</t>
  </si>
  <si>
    <t>Стол компьютерный (бух.)</t>
  </si>
  <si>
    <t>Стол компьютерный (каб. №2)</t>
  </si>
  <si>
    <t>Шкаф (каб. №4)</t>
  </si>
  <si>
    <t>Шкаф книжный (каб. №4)</t>
  </si>
  <si>
    <t>Шкаф книжный (каб. №2)</t>
  </si>
  <si>
    <t>Шкаф книжный (каб. №7)</t>
  </si>
  <si>
    <t>Шкаф книжный (фин.отд.)</t>
  </si>
  <si>
    <t>Шкаф (каб. №7)</t>
  </si>
  <si>
    <t>Сплит система POLARIS PS-1012 Ni Bio 3D</t>
  </si>
  <si>
    <t>Костюм женский казачий 1-8</t>
  </si>
  <si>
    <t>Костюм женский казачий 1-9</t>
  </si>
  <si>
    <t xml:space="preserve">Гусарики женские казачьи </t>
  </si>
  <si>
    <t>Распоряжение администрации Старотитаровского сельского поселения Темрюкского района от 27.12.2012 № 202-р "О постановке в казну Старотитаровского сельского поселения Темрюкского района имущества"</t>
  </si>
  <si>
    <t>Свидетельство о государственной регистрации права 23-АК 698701 от 10.05.2012 г.</t>
  </si>
  <si>
    <t>ул. Широкая, 159 б</t>
  </si>
  <si>
    <t xml:space="preserve">Кольцующий газопровод низкого давления </t>
  </si>
  <si>
    <t>по пер. Горького — ул. Ленина</t>
  </si>
  <si>
    <t>по пер. Ильича от ж.д. №101 до ж.д. №140</t>
  </si>
  <si>
    <t>23:30:0903003:340</t>
  </si>
  <si>
    <t>22 м.</t>
  </si>
  <si>
    <t>по Лебединскому тупику от ж.д.№1 к ж.д. №16</t>
  </si>
  <si>
    <t>23:30:0903010:99</t>
  </si>
  <si>
    <t>64 м.</t>
  </si>
  <si>
    <t>по пер. Ильича от ул. Верхней до ж.д. №154</t>
  </si>
  <si>
    <t>23:30:0903007:11002</t>
  </si>
  <si>
    <t>97 м.</t>
  </si>
  <si>
    <t xml:space="preserve">по пер. Совхозному </t>
  </si>
  <si>
    <t>23:30:0903008:716</t>
  </si>
  <si>
    <t>142 м.</t>
  </si>
  <si>
    <t>23:30:0903003:339</t>
  </si>
  <si>
    <t>135 м.</t>
  </si>
  <si>
    <t xml:space="preserve">по Лебединскому тупику от ж.д. №1 к ж.д.№2 </t>
  </si>
  <si>
    <t>23:30:0000000:2419</t>
  </si>
  <si>
    <t>58 м.</t>
  </si>
  <si>
    <t>Лебединскому тупику от ж.д. №1 к ж.д. №2а</t>
  </si>
  <si>
    <t>23:30:0000000:2420</t>
  </si>
  <si>
    <t xml:space="preserve">по Лебединскому тупику от ж.д.№76 к ж.д. №82 </t>
  </si>
  <si>
    <t>23:30:0903007:11000</t>
  </si>
  <si>
    <t>по пер. Ильича от ул. Таманская до ж.д. №14</t>
  </si>
  <si>
    <t>23:30:0903031:465</t>
  </si>
  <si>
    <t>68 м.</t>
  </si>
  <si>
    <t>по пер. Школьному от ул. Ленина до ж.д. №57</t>
  </si>
  <si>
    <t>23:30:0903031:10179</t>
  </si>
  <si>
    <t>78 м.</t>
  </si>
  <si>
    <t>23:30:0903015:10178</t>
  </si>
  <si>
    <t xml:space="preserve">Хозяйственно-питьевой водопровод </t>
  </si>
  <si>
    <t>п.Стрелка</t>
  </si>
  <si>
    <t>23:30:0000000:1127</t>
  </si>
  <si>
    <t>6190 м.</t>
  </si>
  <si>
    <t>Художественная литература(дет.библ)ул.Ленина,306</t>
  </si>
  <si>
    <t xml:space="preserve">Библиотечный фонд </t>
  </si>
  <si>
    <t>Распоряжение от 21.07.2014 № 165-р</t>
  </si>
  <si>
    <t>Библиотечный фонд ул.Ленина,306(Котелевич)</t>
  </si>
  <si>
    <t>15.03.2012</t>
  </si>
  <si>
    <t>Библиотечный фонд ул.Ленина,306(Котелевич А.Н.)</t>
  </si>
  <si>
    <t>28.12.2012</t>
  </si>
  <si>
    <t>Библиотечный фонд ул.Ленина 230(Малашук)</t>
  </si>
  <si>
    <t>Библиотечный фонд ул.Ленина 230(МалашукЕ.Н.)</t>
  </si>
  <si>
    <t>Библиотечный фонд (дет. библ.) ул.Ленина,306</t>
  </si>
  <si>
    <t>12.07.2013</t>
  </si>
  <si>
    <t>Библиотечный фонд (детск.библ)</t>
  </si>
  <si>
    <t>Antari W101машина мыльных пузырей,радио пульт ДУ в комплекте</t>
  </si>
  <si>
    <t xml:space="preserve">Винчестер 1TB SEAGATE ST1000 DM003 SATA 3 </t>
  </si>
  <si>
    <t>Прожектор LEEK с/д LE FL LED 1 100W NT CW хол.бел.IP66</t>
  </si>
  <si>
    <t>Монитор 21.5 Philips 223V5LSB2</t>
  </si>
  <si>
    <t>Распоряжение Администрации Старотитаровского сельского поселения Темрюкского района №302-р от 12.09.2017</t>
  </si>
  <si>
    <t>ИПБ 3Coott 650 VA (3шт.)</t>
  </si>
  <si>
    <t>итого:</t>
  </si>
  <si>
    <t>Итого в казне:</t>
  </si>
  <si>
    <t>Всего:</t>
  </si>
  <si>
    <t>Сведения об акциях и долях в хозяйственных обществах, принадлежащих муниципальному образованию</t>
  </si>
  <si>
    <t>Наименование акционерного общества-эмитента, его основной государственный регистрационный номер/наименование хозяйственного общества, товарищества, его основной государсвтенный регистрационный номер</t>
  </si>
  <si>
    <t>Распоряжение администрации Старотитаровского сельского поселения Темрюкского района от 01.11.2018 № 194-р "Об изъятии из оперативного управления, снятия с баланса администрации Старотитаровского сельского поселения Темрюкского района и безвозмездной передаче в хозяйственное ведение муниципального унитарного предприятия "Ремстройсервис" Старотитаровского сельского поселения Темрюкского района основных средств"</t>
  </si>
  <si>
    <t>Экскаватор одноковшовый ЭО 2626, год изготовления 2015, модель двигателя 754720, заводской номер машины 0460(82000464), коробка передач № 462993, цвет черно-красный</t>
  </si>
  <si>
    <t>Распоряжение администрации Старотитаровского сельского поселения Темрюкского района от 27.01.2016 № 42-р "Об изъятии из оперативного управления, снятия с баланса администрации Старотитаровского сельского поселения Темрюкского района и безвозмездной передаче в хозяйственное ведение муниципального унитарного предприятия "Ремстройсервис" Старотитаровского сельского поселения Темрюкского района основных средств"</t>
  </si>
  <si>
    <t>Полуприцеп ППС-248-МКУ-1,3 (Россия) с оборудованием, распределяющим РС-822-МКУ-1,4(0,5)</t>
  </si>
  <si>
    <t>Распоряжение администрации Старотитаровского сельского поселения Темрюкского района от 13.07.2016 № 353-р "Об изъятии из оперативного управления, снятия с баланса администрации Старотитаровского сельского поселения Темрюкского района и безвозмездной передаче в хозяйственное ведение муниципального унитарного предприятия "Ремстройсервис" Старотитаровского сельского поселения Темрюкского района основных средств"</t>
  </si>
  <si>
    <t>Автомобиль марки ГАЗ-322132, 2006 года выпуска,государственный регистрационный знак В678ЕР23, инвентарный номер 1101350004, модель двигателя 405220, номер двигателя 63104896, номер кузова 32210060263470, цвет желтый, номер Х9632213260488412, ПТС 52МЕ 689985</t>
  </si>
  <si>
    <t>Станция водоснабжения AUTO AJC-125C H (7315), 7315</t>
  </si>
  <si>
    <t>Распоряжение Администрации Старотитаровского сельского поселения Темрюкского района № 160-р от  09.10.2020 г.</t>
  </si>
  <si>
    <t>Воздуходувка бензиновая GB-26V HUTER</t>
  </si>
  <si>
    <t>Распоряжение администрации Старотитаровского сельского поселения Темрюкского района № 159-р от  09.10.2020 г.</t>
  </si>
  <si>
    <t>Распоряжение главы Старотитаровского сельского поселения №313-р от22.09.2017</t>
  </si>
  <si>
    <t>30.06.2009</t>
  </si>
  <si>
    <t>Иттого:</t>
  </si>
  <si>
    <t>Библиотечный фонд</t>
  </si>
  <si>
    <t>Библиотечный фонд(сел.библ)</t>
  </si>
  <si>
    <t>Библиотечный фонд(сел.библ)2008</t>
  </si>
  <si>
    <t>Библиотечный фонд(сельск.библ)</t>
  </si>
  <si>
    <t>Художественная литература(библиотека по ул.Ленина,230)</t>
  </si>
  <si>
    <t>Художественная литература(сел.библиотека по ул.Ленина,230)</t>
  </si>
  <si>
    <t>Библиотечный фонд(дет.библ)ул.Ленина,306</t>
  </si>
  <si>
    <t>Библиотечный фонд(дет.библ)2008</t>
  </si>
  <si>
    <t>Библиотечный фонд(дет.библ)</t>
  </si>
  <si>
    <t>Библиотечный фонд(детская библиот.)</t>
  </si>
  <si>
    <t>Библиотечный фонд ул.Ленина,230</t>
  </si>
  <si>
    <t>Библиотечный фонд ул.Ленина,306</t>
  </si>
  <si>
    <t>Литература (библ.ул.Ленина230)</t>
  </si>
  <si>
    <t>Литература (библ.ул.Ленина306)</t>
  </si>
  <si>
    <t>Противопожарная дверь (ADD "Айрон" 950 L)</t>
  </si>
  <si>
    <t>Распоряжение Администрации Старотитаровского сельского поселения Темрюкского района № 183-р от 05.10.2018 г.</t>
  </si>
  <si>
    <t>Мотопомпа DDE PTR80 грязевая</t>
  </si>
  <si>
    <t>Ноутбук Asus X751NV-TY001T 17.3</t>
  </si>
  <si>
    <t>Распоряжение Администрации Старотитаровского сельского поселения Темрюкского района № 80-р от 23.03.2018 г.</t>
  </si>
  <si>
    <t>Стенд информационный</t>
  </si>
  <si>
    <t>Распоряжение Администрации Старотитаровского сельского поселения Темрюкского района № 81-р от 23.03.2018 г.</t>
  </si>
  <si>
    <t>Распоряжение администрации Старотитаровского сельского поселения Темрюкского района от 08.10.2013 № 176-р "О внесении изменений в распоряжение администрации Старотитаровского сельского поселения Темрюкского района от 26 августа 2013г. №144-р "Об исключении из казны Старотитаровского сельского поселения Темрюкского района муниципального имущества и закреплении его на праве хозяйственного ведения, на балансе муниципального унитарного предприятия "Ремстройсервис" Старотитаровского сельского поселения  Темрюкского района"</t>
  </si>
  <si>
    <t>Здание СТО</t>
  </si>
  <si>
    <t>ст. Старотитаровская, ул. Комсомольская , д.2</t>
  </si>
  <si>
    <t>общая площадь - 781,9 кв.м.</t>
  </si>
  <si>
    <t>Распоряжение администрации Старотитаровского сельского поселения Темрюкского района от 28.06.2016 № 319-р "Об изъятии из оперативного управления, снятия с баланса администрации Старотитаровского сельского поселения Темрюкского района и безвозмездной передаче в хозяйственное ведение муниципального унитарного предприятия "Ремстройсервис" Старотитаровского сельского поселения Темрюкского района основных средств"</t>
  </si>
  <si>
    <t>Туалетный модуль Т-002-К</t>
  </si>
  <si>
    <t>Сооружение(гидротехническое) водовод сырой воды</t>
  </si>
  <si>
    <t>2200 м.</t>
  </si>
  <si>
    <t>Распоряжение главы Старотитаровского сельского поселения Темрюкского района от 12.08.2019 года № 182-р</t>
  </si>
  <si>
    <t>Сооружение (Сооружения электроэнергетики) ЛЭП-10 кВ(АС-3*70 по жб столбам)</t>
  </si>
  <si>
    <t>Краснодарский край, Темрюкский район, п. Стрелка, х. Дубовый рынок</t>
  </si>
  <si>
    <t>Краснодарский край, Темрюкский район, урочище "Дубовый рынок"</t>
  </si>
  <si>
    <t>2820 м.</t>
  </si>
  <si>
    <t>Распоряжение администрации Старотитаровского сельского поселения Темрюкского района от 09.10.2019 № 207-р</t>
  </si>
  <si>
    <t>Трехсекционный стенд 1885х1360 мм</t>
  </si>
  <si>
    <t>Распоряжение главы Старотитаровского сельского поселения Темрюкского района № 208-р от 09.10.2019</t>
  </si>
  <si>
    <t xml:space="preserve"> по пер. Рабочий,</t>
  </si>
  <si>
    <t>Выписка из Единого государственного реестра прав на недвижимое имущетсво и сделок с ним № 23-23/044-23/044/803/2016-2423/1 от 15.11.2016 г.</t>
  </si>
  <si>
    <t>Шкаф для документов ОШ-04/2</t>
  </si>
  <si>
    <t>Станция водоснабжения ESPA TECNOPRES 25 4 M, 32847</t>
  </si>
  <si>
    <t>Распоряжение Администрации Старотитаровского сельского поселения Темрюкского района № 133-р от  27.08.2020 г.</t>
  </si>
  <si>
    <t>Кондиционер "Favorit" 12 KFR-32 сплит (7шт)</t>
  </si>
  <si>
    <t>Пандус приставной</t>
  </si>
  <si>
    <t>Распоряжение Администрации Старотитаровского сельского поселения Темрюкского района № 193-р от 01.11.2018 г.</t>
  </si>
  <si>
    <t>Переносная индукционная система для слабослышащих</t>
  </si>
  <si>
    <t>Лыжи двойные Романа 207.21.00</t>
  </si>
  <si>
    <t>Распоряжение администрации Старотитаровского сельского поселения Темрюкского района от 28.07.2016 № 378-р</t>
  </si>
  <si>
    <t>Романа 207.02.00 Лавка пресс 1 шт</t>
  </si>
  <si>
    <t>Романа 207.21.00 Лыжи двойные 1 шт</t>
  </si>
  <si>
    <t>Скамейка "ЛПР" 1,5 м - 2 шт</t>
  </si>
  <si>
    <t>СО - 3.1.68.00 Тренажер "Шаговый"</t>
  </si>
  <si>
    <t>СО - 3.1.70.00 Тренажер "Твистер"</t>
  </si>
  <si>
    <t>Урна Классика - 2</t>
  </si>
  <si>
    <t>Костюм женский казачий(10 шт)</t>
  </si>
  <si>
    <t>Распоряжение администрации Старотитаровского сельского поселения Темрюкского района от 25.08.2016 № 413-р</t>
  </si>
  <si>
    <t>Гусарики женские казачьи(10 пар)</t>
  </si>
  <si>
    <t>Головной убор к костюму "казачий" женский (кичка),(10 шт)</t>
  </si>
  <si>
    <t>Стол офисный (1 штука)</t>
  </si>
  <si>
    <t>Распоряжение администрации Старотитаровского сельского поселения Темрюкского района от 23.08.2016 № 409-р</t>
  </si>
  <si>
    <t>Стул офисный (1 штука)</t>
  </si>
  <si>
    <t>Стулья (10 штук)</t>
  </si>
  <si>
    <t>Гидрант (15 штук)</t>
  </si>
  <si>
    <t>Распоряжение администрации Старотитаровского сельского поселения Темрюкского района от 19.08.2016 № 405-р</t>
  </si>
  <si>
    <t>Стеллаж односторонний (5 штук)</t>
  </si>
  <si>
    <t>Распоряжение администрации Старотитаровского сельского поселения Темрюкского района от 23.08.2016 № 408-р</t>
  </si>
  <si>
    <t>Стеллаж книжный выставочный (4 штуки)</t>
  </si>
  <si>
    <t>Каталожный шкаф (1 штука)</t>
  </si>
  <si>
    <t>Книжный шкаф (1 штука)</t>
  </si>
  <si>
    <t>Стеллаж двухсторонний (4 штуки)</t>
  </si>
  <si>
    <t>Стеллаж односторонний (4штуки)</t>
  </si>
  <si>
    <t>Стеллаж выстовочный угловой (2 штуки)</t>
  </si>
  <si>
    <t>Стеллаж для периодики (1 штука)</t>
  </si>
  <si>
    <t>Стол многоместный (2 штуки)</t>
  </si>
  <si>
    <t>Стол письменный (2 штуки)</t>
  </si>
  <si>
    <t>Распоряжение администрации Старотитаровского сельского поселения Темрюкского района от 05.09.2016 № 436-р</t>
  </si>
  <si>
    <t>Стол (1 штука)</t>
  </si>
  <si>
    <t>Телефон Panasonic KX-TG 2511 RU N (2 штуки)</t>
  </si>
  <si>
    <t>Распоряжение администрации Старотитаровского сельского поселения Темрюкского района от 12.09.2016 № 452-р</t>
  </si>
  <si>
    <t>Телефон Panasonic KX-TG 2611 RU R (3 штуки)</t>
  </si>
  <si>
    <t>Бухгалтерский шкаф 5 штук)</t>
  </si>
  <si>
    <t>Книжная продукция (9 штук)</t>
  </si>
  <si>
    <t>Распоряжение администрации Старотитаровского сельского поселения Темрюкского района от 21.09.2016 № 482-р</t>
  </si>
  <si>
    <t>Телевизор "Томсон 40" в количестве (1 штука)</t>
  </si>
  <si>
    <t>Распоряжение администрации Старотитаровского сельского поселения Темрюкского района от 21.09.2016 № 506-р</t>
  </si>
  <si>
    <t>Мобильная туалетная кабина Экосервис-Плюс (3 штуки)</t>
  </si>
  <si>
    <t>Распоряжение администрации Старотитаровского сельского поселения Темрюкского района от 21.09.2016 № 505-р</t>
  </si>
  <si>
    <t>Пушка тепловая газовая 10 кВ  (2 штуки)</t>
  </si>
  <si>
    <t xml:space="preserve">Выписка из Единого государственного реестра недвижимости № 23:30:0903014:350-23/044/2017-1 от 22.02.2017 г. </t>
  </si>
  <si>
    <t>Шкаф для одежды ШР-22 L 800 * (6)</t>
  </si>
  <si>
    <t>Шкаф для одежды ШР-22 L 800 * (7)</t>
  </si>
  <si>
    <t>Шкаф для одежды ШР-22 L 800 * (8)</t>
  </si>
  <si>
    <t>Шкаф для одежды ШР-22 L 800 * (9)</t>
  </si>
  <si>
    <t>Шкаф для одежды ШР-22 L 800 * (10)</t>
  </si>
  <si>
    <t>Шкаф для одежды ШР-22 L 800 * (11)</t>
  </si>
  <si>
    <t>Шкаф для одежды ШР-22 L 800 * (12)</t>
  </si>
  <si>
    <t>Шкаф для одежды ШР-22 L 800 * (13)</t>
  </si>
  <si>
    <t xml:space="preserve">бюст дважды героя В.И. Головченко, </t>
  </si>
  <si>
    <t>(перед зданием адми-нистрации)</t>
  </si>
  <si>
    <t>Воздуходувка бензиновая BHX2501 MAKITA</t>
  </si>
  <si>
    <t xml:space="preserve">Распоряжение администрации Старотитаровского сельского поселения Темрюкского района № 174-р от 06.11.2020 </t>
  </si>
  <si>
    <t>Можжевельник "Принц Уэльский" в контейнере 20 л,диаметр 1,2 м. 24 штуки</t>
  </si>
  <si>
    <t>Распоряжение Администрации Старотитаровского сельского поселения Темрюкского района № 132-р от  27.08.2020 г.</t>
  </si>
  <si>
    <t>Кипарисовик "Лейланда" 2 штуки</t>
  </si>
  <si>
    <t>Кипарисовик "Лейланда" 3.75-4 м.                   6 штук</t>
  </si>
  <si>
    <t>Шкаф для одежды ШР-22 L 800 * (14)</t>
  </si>
  <si>
    <t>Шкаф для одежды ШР-22 L 800 * (15)</t>
  </si>
  <si>
    <t>Шкаф для одежды ШР-22 L 800 * (16)</t>
  </si>
  <si>
    <t>Шкаф для одежды ШР-22 L 800 * (17)</t>
  </si>
  <si>
    <t>жим ногами "Олимп" AR035.1</t>
  </si>
  <si>
    <t>Многофункциональная рама AR084 1x100</t>
  </si>
  <si>
    <t>Сгибание-разгибание ног AR053</t>
  </si>
  <si>
    <t>Скамья регулируемая передвижная AR005</t>
  </si>
  <si>
    <t>Скамья горизонтальная AR001 (1-1)</t>
  </si>
  <si>
    <t>Скамья горизонтальная AR 001 (1-2)</t>
  </si>
  <si>
    <t>Скамья горизонтальная AR 001 (1-3)</t>
  </si>
  <si>
    <t>Скамья горизонтальная AR 001 (1-4)</t>
  </si>
  <si>
    <t>Баттерфляй+задние дельты AR045</t>
  </si>
  <si>
    <t>Скамья для штанги со стойками горизонтальная AR 12</t>
  </si>
  <si>
    <t>Скамья Скотта AR019</t>
  </si>
  <si>
    <t>по  пер.Лермонтова,по пер.Совхозному</t>
  </si>
  <si>
    <t xml:space="preserve"> (прот.175 п.м.,457п.м.)</t>
  </si>
  <si>
    <t>по пер.Новому,от ул.Ленина до жилого дома №54</t>
  </si>
  <si>
    <t>(протяж79 п.м)</t>
  </si>
  <si>
    <t>по пер.Ильича от ул.Носова до ул Виноградной</t>
  </si>
  <si>
    <t>(протяж320п.м)</t>
  </si>
  <si>
    <t>по пер.Пионерскому от жилого дома№2 до ул.Садовой</t>
  </si>
  <si>
    <t>(протяж124п.м)</t>
  </si>
  <si>
    <t>Ул.газопровод н/д</t>
  </si>
  <si>
    <t xml:space="preserve"> по пер.Застаничному (нечетн) от ул.Ленина до д.1</t>
  </si>
  <si>
    <t xml:space="preserve"> по ул.Верхняя(нечет) от  д.91 до д.81</t>
  </si>
  <si>
    <t xml:space="preserve"> по ул.Ленина(чет) от пер.Гоголя до ж/д 272</t>
  </si>
  <si>
    <t xml:space="preserve">Ул.Газопровод н/д </t>
  </si>
  <si>
    <t>по пер.Пугачева от ж/д 14 до ж/д 8</t>
  </si>
  <si>
    <t xml:space="preserve">Ул.газопровод н/д </t>
  </si>
  <si>
    <t>по пер.Застаничному (нечетн) от ул.Ленина до д.2</t>
  </si>
  <si>
    <t>по ул.Верхняя(четн)от д158а до д.152</t>
  </si>
  <si>
    <t>23:30:0903005:406</t>
  </si>
  <si>
    <t>Выписка из Единого государственного реестра прав на недвижимое имущетсво и сделок с ним № 23-23/044-23/044/801/2016-8315/1 от 24.08.2016 г.</t>
  </si>
  <si>
    <t>23:30:0903011:308</t>
  </si>
  <si>
    <t>Выписка из Единого государственного реестра прав на недвижимое имущетсво и сделок с ним № 23-23/044-23/044/801/2016-8312/1 от 24.08.2016 г.</t>
  </si>
  <si>
    <t>23:30:0903004:410</t>
  </si>
  <si>
    <t>Выписка из Единого государственного реестра прав на недвижимое имущетсво и сделок с ним № 23-23/044-23/044/801/2016-8319/1 от 24.08.2016 г.</t>
  </si>
  <si>
    <t>23:30:0903013:232</t>
  </si>
  <si>
    <t>Выписка из Единого государственного реестра прав на недвижимое имущетсво и сделок с ним № 23-23/044-23/044/801/2016-8316/1 от 24.08.2016 г.</t>
  </si>
  <si>
    <t>23:30:0903013:233</t>
  </si>
  <si>
    <t>Выписка из Единого государственного реестра прав на недвижимое имущетсво и сделок с ним № 23-23/044-23/044/801/2016-8318/1 от 24.08.2016 г.</t>
  </si>
  <si>
    <t>Выписка из Единого государственного реестра прав на недвижимое имущетсво и сделок с ним № 23-23/044-23/044/801/2016-9011/1 от 09.09.2016 г.</t>
  </si>
  <si>
    <t>Выписка из Единого государственного реестра прав на недвижимое имущетсво и сделок с ним № 23-23/044-23/044/801/2016-9008/1 от 09.09.2016 г.</t>
  </si>
  <si>
    <t>Выписка из Единого государственного реестра прав на недвижимое имущетсво и сделок с ним № 23-23/044-23/044/801/2016-9004/1 от 09.09.2016 г.</t>
  </si>
  <si>
    <t>23:30:0903004:411</t>
  </si>
  <si>
    <t>Выписка из Единого государственного реестра прав на недвижимое имущетсво и сделок с ним № 23-23/044-23/044/801/2016-9006/1 от 09.09.2016 г.</t>
  </si>
  <si>
    <t>Выписка из Единого государственного реестра прав на недвижимое имущетсво и сделок с ним № 23-23/044-23/044/801/2016-9013/1 от 09.09.2016 г.</t>
  </si>
  <si>
    <t>Выписка из Единого государственного реестра прав на недвижимое имущетсво и сделок с ним № 23-23/044-23/044/801/2016-9012/1 от 09.09.2016 г.</t>
  </si>
  <si>
    <t>Выписка из Единого государственного реестра прав на недвижимое имущетсво и сделок с ним № 23-23/044-23/044/801/2016-9007/1 от 09.09.2016 г.</t>
  </si>
  <si>
    <t>Выписка из Единого государственного реестра прав на недвижимое имущетсво и сделок с ним № 23-23/044-23/044/801/2016-1416/1 от 21.10.2016 г.</t>
  </si>
  <si>
    <t>Выписка из Единого государственного реестра прав на недвижимое имущетсво и сделок с ним № 23-23/044-23/044/801/2016-1403/1 от 21.10.2016 г.</t>
  </si>
  <si>
    <t>Выписка из Единого государственного реестра прав на недвижимое имущетсво и сделок с ним № 23-23/044-23/044/801/2016-1404/1 от 21.10.2016 г.</t>
  </si>
  <si>
    <t>Выписка из Единого государственного реестра прав на недвижимое имущетсво и сделок с ним № 23-23/044-23/044/801/2016-1407/1 от 21.10.2016 г.</t>
  </si>
  <si>
    <t>Выписка из Единого государственного реестра прав на недвижимое имущетсво и сделок с ним № 23-23/044-23/044/801/2016-1399/1 от 21.10.2016 г.</t>
  </si>
  <si>
    <t>Выписка из Единого государственного реестра прав на недвижимое имущетсво и сделок с ним № 23-23/044-23/044/801/2016-1420/1 от 21.10.2016 г.</t>
  </si>
  <si>
    <t>Выписка из Единого государственного реестра прав на недвижимое имущетсво и сделок с ним № 23-23/044-23/044/801/2016-1422/1 от 21.10.2016 г.</t>
  </si>
  <si>
    <t>Выписка из Единого государственного реестра прав на недвижимое имущетсво и сделок с ним № 23-23/044-23/044/801/2016-1410/1 от 21.10.2016 г.</t>
  </si>
  <si>
    <t>Выписка из Единого государственного реестра прав на недвижимое имущетсво и сделок с ним № 23-23/044-23/044/801/2016-1408/1 от 21.10.2016 г.</t>
  </si>
  <si>
    <t>Выписка из Единого государственного реестра прав на недвижимое имущетсво и сделок с ним № 23-23/044-23/044/801/2016-3350/1 от 05.12.2016 г.</t>
  </si>
  <si>
    <t>Выписка из Единого государственного реестра прав на недвижимое имущетсво и сделок с ним № 23-23/044-23/044/803/2016-3266/1 от 05.12.2016 г.</t>
  </si>
  <si>
    <t>Выписка из Единого государственного реестра прав на недвижимое имущетсво и сделок с ним № 23-23/044-23/044/803/2016-3348/1 от 05.12.2016 г.</t>
  </si>
  <si>
    <t xml:space="preserve">Распоряжение администрации Старотитаровского сельского поселения  Темрюкского района от 03.03.2014г. № 53-р  </t>
  </si>
  <si>
    <t>пер. Лермонтова от ул. Лебединский тупик до жилого дама №27</t>
  </si>
  <si>
    <t xml:space="preserve">Распоряжение администрации Старотитаровского сельского поселения  Темрюкского района от 03.03.2014г. № 54-р  </t>
  </si>
  <si>
    <t>по ул. Северолиманная от пер. Пугачева до жилого дома №35</t>
  </si>
  <si>
    <t>Счетчик эл. 3-фаз. ЦЭ-6803/1   10-100А</t>
  </si>
  <si>
    <t>04.09.2014 г.</t>
  </si>
  <si>
    <t>Туалет деревянный двойной</t>
  </si>
  <si>
    <t>Компьютер в сборе</t>
  </si>
  <si>
    <t>30.05.2008 г.</t>
  </si>
  <si>
    <t>Беспроводной маршрутизатор Хаб D-Link DSL-2640UADSL2/ADSL2+(ANNEX) в кол. 1 шт.</t>
  </si>
  <si>
    <t>Котел Protherm Медведь 50 TLO (44,5 кВт)</t>
  </si>
  <si>
    <t xml:space="preserve">Насос циркуляционный WILO TOP S 30/10 </t>
  </si>
  <si>
    <t>МФУ (принтер,копир, сканер) Brother DCP - 1512R (USB 2.0, 2400*600 dpi,20)</t>
  </si>
  <si>
    <t xml:space="preserve">Распоряжение администрации Старотитаровского сельского поселения Темрюкского района от 20.11.2014 </t>
  </si>
  <si>
    <t>Распоряжение администрации Старотитаровского сельского поселения Темрюкского района от 09.10.2014</t>
  </si>
  <si>
    <t>Распоряжение администрации Старотитаровского сельского поселения Темрюкского района от 26.09.2014</t>
  </si>
  <si>
    <t>Металлодетектор ручной Sphinx ВМ-611 Вихрь</t>
  </si>
  <si>
    <t>Распоряжение Администрации Старотитаровского сельского поселения Темрюкского района № 74-р от  07.03.2019 г.</t>
  </si>
  <si>
    <t>Распоряжение Администрации Старотитаровского сельского поселения Темрюкского района № 152-р от  01.07.2019 г.</t>
  </si>
  <si>
    <t>Системный блок в сборе 1(одна) штука</t>
  </si>
  <si>
    <t>Книжная продукция в количестве 364 шт.</t>
  </si>
  <si>
    <t>Распоряжение администрации Старотитаровского сельского поселения Темрюкского района от 01.07.2019 г. № 150-р</t>
  </si>
  <si>
    <t>МФУлазерный Brother DCP-L2500DR(DCPL2500DR1) A4 Duplex 1(одна) штука</t>
  </si>
  <si>
    <t>Распоряжение Администрации Старотитаровского сельского поселения Темрюкского района № 149-р от  01.07.2019 г.</t>
  </si>
  <si>
    <t>1310 кв. м.</t>
  </si>
  <si>
    <t xml:space="preserve">Кресло для актового зала 3-х местная секция "Спутник эконом ЗМ" (1-79) </t>
  </si>
  <si>
    <t xml:space="preserve">Кресло для актового зала 3-х местная секция "Спутник эконом ЗМ" (1-80) </t>
  </si>
  <si>
    <t xml:space="preserve">Кресло для актового зала 3-х местная секция "Спутник эконом ЗМ" (1-81) </t>
  </si>
  <si>
    <t xml:space="preserve">Кресло для актового зала 3-х местная секция "Спутник эконом ЗМ" (1-82) </t>
  </si>
  <si>
    <t xml:space="preserve">Кресло для актового зала 3-х местная секция "Спутник эконом ЗМ" (1-83) </t>
  </si>
  <si>
    <t xml:space="preserve">Кресло для актового зала 3-х местная секция "Спутник эконом ЗМ" (1-84) </t>
  </si>
  <si>
    <t xml:space="preserve">Кресло для актового зала 3-х местная секция "Спутник эконом ЗМ" (1-85) </t>
  </si>
  <si>
    <t>Музыкальный центр LG RAD-136B 1 шт.</t>
  </si>
  <si>
    <t>по улице Широкая от переулка Октябрьский до жилого дома №104</t>
  </si>
  <si>
    <t>Распоряжение главы Старотитаровского сельского поселения Темрюкский район от 16.10. 2014 г. № 248-р</t>
  </si>
  <si>
    <t>по переулку Ильича от улицы Чапаева до жилого дома № 89</t>
  </si>
  <si>
    <t>Распоряжение главы Старотитаровского сельского поселения Темрюкский район от 16.10. 2014 г. № 249-р</t>
  </si>
  <si>
    <t>по переулку Почтовый от жилого дома № 2 до жилого дома № 4</t>
  </si>
  <si>
    <t>Распоряжение главы Старотитаровского сельского поселения Темрюкский район от 16.10. 2014 г. № 250-р</t>
  </si>
  <si>
    <t>по улице Ленина от жилого дома № 17 до жилого дома № 1</t>
  </si>
  <si>
    <t>Распоряжение главы Старотитаровского сельского поселения Темрюкский район от 16.10. 2014 г. № 251-р</t>
  </si>
  <si>
    <t>по улице Широкая от жилого дома № 160 до жилого дома № 166</t>
  </si>
  <si>
    <t>Распоряжение главы Старотитаровского сельского поселения Темрюкский район от 16.10. 2014 г. № 252-р</t>
  </si>
  <si>
    <t>по переулку Школьный от жилого дома № 77 до улицы Пролетарская</t>
  </si>
  <si>
    <t>Распоряжение главы Старотитаровского сельского поселения Темрюкский район от 16.10. 2014 г. № 253-р</t>
  </si>
  <si>
    <t>по переулку Совхозный от жилого дома № 14 до жилого дома №20</t>
  </si>
  <si>
    <t>Распоряжение главы Старотитаровского сельского поселения Темрюкский район от 16.10. 2014 г. № 254-р</t>
  </si>
  <si>
    <t>Автономный светодиодный светофор на солнечных батареях Т-7 двусторонний</t>
  </si>
  <si>
    <t>Автономный светодиодный светофор на солнечных батареях Т-7 двусторонний (1)</t>
  </si>
  <si>
    <t>Автономный светодиодный светофор на солнечных батареях Т-7 двусторонний (2)</t>
  </si>
  <si>
    <t>ст. Старотитаровская, пер. Красноармейский, 9</t>
  </si>
  <si>
    <t>Распоряжение администрации Старотитаровского сельского поселения Темрюкского района от 08.05.2014 года № 99-р</t>
  </si>
  <si>
    <t>по пер. Крылова от ул. Чапаева до внешней границы жилого дома № 109</t>
  </si>
  <si>
    <t>по пер. Горный от ул. Широкая до дома № 12</t>
  </si>
  <si>
    <t>Распоряжение администрации Старотитаровского сельского поселения Темрюкского района от 08.05.2014 года № 101-р</t>
  </si>
  <si>
    <t>по пер. Степной от жилога дома № 5 до жилого дома № 1</t>
  </si>
  <si>
    <t>Распоряжение администрации Старотитаровского сельского поселения Темрюкского района от 13.05.2014 года № 102-р</t>
  </si>
  <si>
    <t>по ул. Носова к жилому дому № 12</t>
  </si>
  <si>
    <t>Автономный светодиодный светофор на солнечных батареях Т-7 двусторонний (7)</t>
  </si>
  <si>
    <t>Флеш-драйв Fpacer AH-223,      16 GB</t>
  </si>
  <si>
    <t xml:space="preserve">Винчестер 1TB SEAGATE ST1000DM003 SATA 3 </t>
  </si>
  <si>
    <t>"Авантаж" стол эргономичный В-824л 1380*1180*740 (мил.орех) (2м: ВС-824л,  ВК-824л)</t>
  </si>
  <si>
    <t>"Авантаж" Корпус тумбы приставной В-804 430*510*722 ДСП (мил.орех)</t>
  </si>
  <si>
    <t>"Авантаж" топ тумбы приставной В-800 (мил.орех)</t>
  </si>
  <si>
    <t xml:space="preserve">Выписка из Единого государственного реестра недвижимости об основных харастеристиках и зарегистрированных правах на объект недвижимости 230:30:090317:289-23/044/2017-1, 13.02.2017 г. </t>
  </si>
  <si>
    <t>23:30:0903020:475</t>
  </si>
  <si>
    <t>Свидетельство о государственной регистрации права № 23- АН 474569</t>
  </si>
  <si>
    <t>23:30:0903007:10818</t>
  </si>
  <si>
    <t>Распоряжение Администрации Старотитаровского сельского поселения Темрюкского района № 211-р от                                                                    26.11.2018 г.</t>
  </si>
  <si>
    <t>Распоряжение Администрации Старотитаровского сельского поселения Темрюкского района № 247-р от  14.112.2018 г.</t>
  </si>
  <si>
    <t>Красная площадь 4</t>
  </si>
  <si>
    <t>Распоряжение  главы Старотитаровского сельского поселения Темрюкского района от 27.02.2009 г. № 38-р «О прекращении права собственности МУП «Ремстройсервис» на объект недвижимости, состоявшем в уставном фонде и включении объекта недвижимости в собственность Старотитаровского сельского поселения Темрюкского района»</t>
  </si>
  <si>
    <t>ст. Старотитаровская ул. Заводская, д. 42б</t>
  </si>
  <si>
    <t>23:30:0903035:455</t>
  </si>
  <si>
    <t>общая площадь - 22,9 кв.м.</t>
  </si>
  <si>
    <t>Распоряжение главы администрации муниципального образования Темрюкский район № 434-р от 05.09.2016 г.</t>
  </si>
  <si>
    <t>Недвижимое имущество в составе имущества казны</t>
  </si>
  <si>
    <t>Объект газового хоз-ва: «Автоматическая газораспред.станция(АГРС) и                                2.дом оператора</t>
  </si>
  <si>
    <t>1.Здание АГРС  ул.Ленина ,д.№394                                                          2. Дом оператора , ул.Ленина № 386</t>
  </si>
  <si>
    <t>1.                                                            2.№ 23:30:0903037:42</t>
  </si>
  <si>
    <t>1. нежилое 19кв.м. Литер А                      2. 255,7 кв.м. инвентарный № 12431, Литер А , под А, а.Этажность :1. Подземная этажность: 0.</t>
  </si>
  <si>
    <t>автобусная остановка (2 ед.)</t>
  </si>
  <si>
    <t xml:space="preserve"> по пер. Ильича — ул. Заводская</t>
  </si>
  <si>
    <t xml:space="preserve"> по пер. Ильича — ул. Титова</t>
  </si>
  <si>
    <t xml:space="preserve"> по пер. Ильича — ул. Носова</t>
  </si>
  <si>
    <t xml:space="preserve"> по пер. Ильича — ул. Ленина</t>
  </si>
  <si>
    <t xml:space="preserve">автобусная остановка (2 ед.) </t>
  </si>
  <si>
    <t>попер. Ильича — ул. Ростовская</t>
  </si>
  <si>
    <t>ул. Таманская, 187</t>
  </si>
  <si>
    <t>Распоряжение администрации Старотитаровского сельского поселения Темрюкский район от 18.12.2020г № 195-р</t>
  </si>
  <si>
    <t>Распоряжение администрации Старотитаровского сельского поселения Темрюкского района от 13.05.2014 года № 105-р</t>
  </si>
  <si>
    <t>по ул. Носова к жилому дому № 2</t>
  </si>
  <si>
    <t>Распоряжение администрации Старотитаровского сельского поселения Темрюкского района от 13.05.2014 года № 106-р</t>
  </si>
  <si>
    <t>по ул. Широкая до жилого дома № 278</t>
  </si>
  <si>
    <t>Распоряжение главы муниципального образования Темрюкский район от 20.10.2006 г. № 1163-р</t>
  </si>
  <si>
    <t>"Авантаж" Шкаф для одежды В-890 714*598*1924 ДСП (мил.орех) (3м:В-837+ВД+866+ВФ-866)</t>
  </si>
  <si>
    <t>"Авантаж" Стеллаж высокий В--836 714*378*1924 (мил.орех)</t>
  </si>
  <si>
    <t>"Авантаж" Двери низкие В-862 706*720*16 ДСП (Миланский Орех) (2м:ВД-862, фурнитура ВФ-862) 2шт.</t>
  </si>
  <si>
    <t>Стеллаж 714*378*1202мм. ЛДСП 16 мм мил.орех</t>
  </si>
  <si>
    <t>"Техно-Арго" Полка для клавиатуры А-403 (орех) 59*28+фурнитура</t>
  </si>
  <si>
    <t>"Авантаж" Подставка под системный блок В-403 (254*448*222) ДСП (мил.орех)</t>
  </si>
  <si>
    <t>"Авантаж" Приставка В-841 680*400*18 (мил.орех) 2шт.</t>
  </si>
  <si>
    <t>"ТехноАрго" Опора АО-404 (хром) 2шт.</t>
  </si>
  <si>
    <t>"Техно-Арго" Тумба для оргтехники АТ-10 (орех)</t>
  </si>
  <si>
    <t>"Авантаж" Двери стеклянные В-868 706*1104* (В-18) (2м:ВД-868, фурнитура ВФ-868)</t>
  </si>
  <si>
    <t>Зеркало 350*1900мм</t>
  </si>
  <si>
    <t>Стул Seven C коричневый 10шт.</t>
  </si>
  <si>
    <t>Жалюзи вертикальные тканевые 4шт.</t>
  </si>
  <si>
    <t>Принтер Epson Stylus Photo L1800 (C11CD82402)</t>
  </si>
  <si>
    <t>Электронный идентификатор Rutoken 64Ks</t>
  </si>
  <si>
    <t>Штамп самонаборный Trodat 4-стр 4912/DB NEW PRINTY</t>
  </si>
  <si>
    <t>Автомобиль мусоровоз ш.МАЗ-5550В3 КО-427-75 №Y3M5550В3Е0000281 VIN X5H427754F0000001</t>
  </si>
  <si>
    <t>ИБС СyberPower UT450E ( 450VA/240W/RJ45/2 EURO)</t>
  </si>
  <si>
    <t>ИБС СyberPower UT450E ( 450VA/240W/RJ45/2 EURO) 1</t>
  </si>
  <si>
    <t>14.04.2016</t>
  </si>
  <si>
    <t>ИБС СyberPower UT450E ( 450VA/240W/RJ45/2 EURO) 2</t>
  </si>
  <si>
    <t xml:space="preserve">МФУ Canon  МF 3010 (бухгалтерия) </t>
  </si>
  <si>
    <t>28.11.2016</t>
  </si>
  <si>
    <t xml:space="preserve">МФУ Canon  МF 3010 (закупки) </t>
  </si>
  <si>
    <t xml:space="preserve">МФУ Canon  МF 3010 (ПЭЦ) </t>
  </si>
  <si>
    <t xml:space="preserve">МФУ Canon  IR 2202 F3 ( общий отдел) </t>
  </si>
  <si>
    <t>МФУ Canon i-SENSYS MF 3010 (БУХГАЛТЕРИЯ)</t>
  </si>
  <si>
    <t xml:space="preserve">Компьютер в сборе ( 1бухгалтерия) </t>
  </si>
  <si>
    <t>01.12.2016</t>
  </si>
  <si>
    <t xml:space="preserve">Компьютер в сборе ( 1-1общий  отдел ) </t>
  </si>
  <si>
    <t>Рулевая колонка и блок аккумуляторов подъемника Пума УНИ-130</t>
  </si>
  <si>
    <t>Основание подъемного агрегата под УНИ-130</t>
  </si>
  <si>
    <t>Выписка из единого государственного реестра прав на недвижимое имущество и сделок с ним № 23-23/044-23/044/803/2016-2060/1 от 10.11.2016</t>
  </si>
  <si>
    <t>6.0 кв.м</t>
  </si>
  <si>
    <t>23:30:0000000:2377</t>
  </si>
  <si>
    <t>Выписка из единого государственного реестра прав на недвижимое имущество и сделок с ним № 23-23/044-23/044/803/2016-2092/1 от 10.11.2016</t>
  </si>
  <si>
    <t>7.7 кв.м</t>
  </si>
  <si>
    <t>23:30:0903007:10999</t>
  </si>
  <si>
    <t>21.8 кв.м</t>
  </si>
  <si>
    <t>23:30:0000000:2353</t>
  </si>
  <si>
    <t>23:30:0000000:2351</t>
  </si>
  <si>
    <t>3.8 кв.м</t>
  </si>
  <si>
    <t xml:space="preserve">Выписка из единого государственного реестра прав на недвижимое имущество и сделок сним № 23-23/044-23/044/803/2016-1270/1 от 25.10.2016 </t>
  </si>
  <si>
    <t>23:30:0000000:2372</t>
  </si>
  <si>
    <t>2.6 кв. м</t>
  </si>
  <si>
    <t>23:30:0000000:2371</t>
  </si>
  <si>
    <t>24.6 кв.м</t>
  </si>
  <si>
    <t xml:space="preserve">Выписка из единого государственного реестра прав на недвижимое имущество и сделок сним № 23-23/044-23/044/803/2016-2093/1 от 10.11.2016 </t>
  </si>
  <si>
    <t xml:space="preserve">Выписка из единого государственного реестра прав на недвижимое имущество и сделок сним № 23-23/044-23/044/803/2016-2076/1 от 10.11.2016 </t>
  </si>
  <si>
    <t>263 кв. м</t>
  </si>
  <si>
    <t>23:30:0000000:2355</t>
  </si>
  <si>
    <t>16.7 кв.м</t>
  </si>
  <si>
    <t xml:space="preserve">Выписка из единого государственного реестра прав на недвижимое имущество и сделок с ним № 23-23/044-23/044/803/2016-1266/1 25.10.2016 </t>
  </si>
  <si>
    <t>(протяж.125п.м)</t>
  </si>
  <si>
    <t>от ул.Широкой до жилого дома№99 по пер.Школьному</t>
  </si>
  <si>
    <t xml:space="preserve"> (протяж.125 м)</t>
  </si>
  <si>
    <t xml:space="preserve">Ул. наружный газопровод н/д </t>
  </si>
  <si>
    <t>по  ул.Пролетарской(нечетн.) от пер.Школьного к д.№201ул.Пролетарской</t>
  </si>
  <si>
    <t>Ул. наружный газопровод низкого давления</t>
  </si>
  <si>
    <t>по ул.Ленина от жил.дома №110 до пер.Лермонтова до жил.дома №2</t>
  </si>
  <si>
    <t xml:space="preserve"> (прот.23п.м)</t>
  </si>
  <si>
    <t xml:space="preserve"> по ул.Пролетарской от пер.Горького до жил.дома №217</t>
  </si>
  <si>
    <t>(прот.3.п.м.51п.м.)</t>
  </si>
  <si>
    <t xml:space="preserve"> по ул.Садовой от ул.Пролетарской до ул.Садовой</t>
  </si>
  <si>
    <t>(протяж.410 м)</t>
  </si>
  <si>
    <t xml:space="preserve"> по пер.Гоголя от ул.Пролетарской до жилого дома №51</t>
  </si>
  <si>
    <t>(прот.103п.м.)</t>
  </si>
  <si>
    <t xml:space="preserve"> по пер.Гоголя от ул.Садовой до жил.дома №25 по пер.Гоголя</t>
  </si>
  <si>
    <t>прот 185 м</t>
  </si>
  <si>
    <t xml:space="preserve"> по пер.Ильича от ул.Пролетарской до ул.Широкой</t>
  </si>
  <si>
    <t>(протяж240п.м)</t>
  </si>
  <si>
    <t xml:space="preserve"> по пер.Лермонтова от ул.Лебединский тупик до ул.Садовая</t>
  </si>
  <si>
    <t xml:space="preserve"> (протяж 227п.м)</t>
  </si>
  <si>
    <t>по пер.Первомайскому от ул.Пролетарской до жилого дома №62</t>
  </si>
  <si>
    <t xml:space="preserve"> (протяж63п.м)</t>
  </si>
  <si>
    <t xml:space="preserve"> по пер.Пионерскому от жилого дома№125 до арки через улицу Верхнюю по ул.Верхней от №123 до №171</t>
  </si>
  <si>
    <t>(протяж 809,9п.м)</t>
  </si>
  <si>
    <t xml:space="preserve"> по пер.Степному от ул.Пролетарской до жил.дома №15</t>
  </si>
  <si>
    <t>(протяж 61п.м)</t>
  </si>
  <si>
    <t>по ул.Широкой от пер.Гоголя до жилого дома № 212</t>
  </si>
  <si>
    <t xml:space="preserve"> (прот.115п.м)</t>
  </si>
  <si>
    <t xml:space="preserve"> по ул.Ленина до жил.дом.№214 и по пер.Пугачева до жил.дом.№14</t>
  </si>
  <si>
    <t>прот 228 м</t>
  </si>
  <si>
    <t xml:space="preserve"> по ул.Садовая от пер.Первомайского до жил.дом №347</t>
  </si>
  <si>
    <t>(прот.89п.м)</t>
  </si>
  <si>
    <t xml:space="preserve">Ул. наружный газопровод низкого давления </t>
  </si>
  <si>
    <t>по п.Лермонтова, ул.Ленина,п.Совхозному</t>
  </si>
  <si>
    <t>(прот,690,30 п.м.Ф.С.д.у80.)</t>
  </si>
  <si>
    <t>по пер.Гоголя от ул.Пролетарской до жил.дома №42</t>
  </si>
  <si>
    <t>(прот.221п.м.)</t>
  </si>
  <si>
    <t>по ул.Носова от пер.Ильича до жилого дома №35</t>
  </si>
  <si>
    <t xml:space="preserve">прот 66м </t>
  </si>
  <si>
    <t>по пер. Ильича от ул. Кирова до ж.д. №24</t>
  </si>
  <si>
    <t>прот 79м</t>
  </si>
  <si>
    <t>по пер. Крылова от ул. Береговой до ж.д. № 83</t>
  </si>
  <si>
    <t xml:space="preserve">прот 303м </t>
  </si>
  <si>
    <t>Распоряжение администрации Старотитаровского сельского поселения Темрюкского района от 05.08.2013  года № 135 -р</t>
  </si>
  <si>
    <t>Котел АОГВ-12 Житомир с раздельными каналами дымоудаления</t>
  </si>
  <si>
    <t>Распоряжение главы Старотитаровского сельского поселения № 230-р от 14.11.2019 г.</t>
  </si>
  <si>
    <t>МФУ лазерный Brother DCP-L2500DR (DCPL2500DR1) A4 Duplex</t>
  </si>
  <si>
    <t>Распоряжение главы Старотитаровского сельского поселения Темрюкского района № 249-р от 19.12.2019</t>
  </si>
  <si>
    <t>Фреза ДЭМ-121 (навесное оборудование машины фрезерной ДЭМ-121 НО, гидроходоуменьшитель ГХУ-112)</t>
  </si>
  <si>
    <t>Распоряжение Администрации Старотитаровского сельского поселения Темрюкского района № 249-р от  19.12.2019 г.</t>
  </si>
  <si>
    <t>Распоряжение администрации Старотитаровского сельского поселения Темрюкского района от 14.04.2016 № 185-р</t>
  </si>
  <si>
    <t>Стол КС-109 750х1400х1270 ясень шимо темный 3 штуки</t>
  </si>
  <si>
    <t>Распоряжение администрации Старотитаровского сельского поселения Темрюкского района от 23.12.2019 № 254-р</t>
  </si>
  <si>
    <t>Стол письменный Школьник 760х1040х530 шимо 2 штуки</t>
  </si>
  <si>
    <t>Шкаф № 1 2100х800х390 ясень шимо темный 3 штуки</t>
  </si>
  <si>
    <t>Распоряжение администрации Старотитаровского сельского поселения Темрюкского района от 31.12.2019 № 256-р</t>
  </si>
  <si>
    <t>общая площадь - 327,6 кв.м</t>
  </si>
  <si>
    <t>Шкаф ШК-14 2100/600/390 ясень шимо темный 1 (одна) штука</t>
  </si>
  <si>
    <t xml:space="preserve">Распоряжение  главы муниципального образования Темрюкского района от 20.10.2006 г. № 1151-р </t>
  </si>
  <si>
    <t>Здания сепараторного отделения</t>
  </si>
  <si>
    <t>ст. Старотитаровская, пер. Красноармейский, 1</t>
  </si>
  <si>
    <t>общая площадь - 314,7 кв.м.</t>
  </si>
  <si>
    <t>Распоряжение главы муниципального образования Темрюкский район от 20.10.2006 г. № 1152-р</t>
  </si>
  <si>
    <t>Скаладские помещения</t>
  </si>
  <si>
    <t>ст. Старотитаровская пер. Красноармейский, 7 в</t>
  </si>
  <si>
    <t xml:space="preserve">общая площадь - 312,4 кв.м. </t>
  </si>
  <si>
    <t>Распоряжение Администрации Старотитаровского сельского поселения Темрюкского района №302-р от 12.09.2018</t>
  </si>
  <si>
    <t>Производственный и хозяйственный инвентарь</t>
  </si>
  <si>
    <t>по ул. Крылова от пер. Зеленого до ж.д. №46</t>
  </si>
  <si>
    <t>23:30:0903023:180</t>
  </si>
  <si>
    <t>182 м.</t>
  </si>
  <si>
    <t>по пер. Первомайскому от ж.д. №32 до ж.д.№42</t>
  </si>
  <si>
    <t>23:30:0903018:395</t>
  </si>
  <si>
    <t>35 м.</t>
  </si>
  <si>
    <t>по пер. Зеленому от ул. Коммунистической до ж.д. №4</t>
  </si>
  <si>
    <t>40 м.</t>
  </si>
  <si>
    <t>по пер. Первомайскому от ул. Ленина до ул. Садовой</t>
  </si>
  <si>
    <t>23:30:0903014:344</t>
  </si>
  <si>
    <t>143 м.</t>
  </si>
  <si>
    <t>по пер.Зеленому от ул.Ростовской до ж.д.№5</t>
  </si>
  <si>
    <t>23:30:0903037:57</t>
  </si>
  <si>
    <t>96 м.</t>
  </si>
  <si>
    <t>по ул. Гагарина</t>
  </si>
  <si>
    <t>по пер. Красноармейскому от ул. Верхней до ж.д №46</t>
  </si>
  <si>
    <t>прот. 104м</t>
  </si>
  <si>
    <t>по пер. Гоголя от ул. Береговой до ж.д. 12</t>
  </si>
  <si>
    <t>прот. 123м</t>
  </si>
  <si>
    <t>по пер. Красноармейскому от ул. Широкой до ж.д № 44</t>
  </si>
  <si>
    <t>110 м</t>
  </si>
  <si>
    <t>по пер. Казачьему от ул. Ленина до ж.д №3</t>
  </si>
  <si>
    <t>35м</t>
  </si>
  <si>
    <t>по пер. Казачьему от ул. Ленина до ж.д №4</t>
  </si>
  <si>
    <t xml:space="preserve">по пер. Казачьему от ул. Ленина до строения </t>
  </si>
  <si>
    <t>прот. 98м</t>
  </si>
  <si>
    <t>по пер. Ильича от ул. Таманской до ж.д. №28</t>
  </si>
  <si>
    <t>прот. 62м</t>
  </si>
  <si>
    <t>по пер. Почтовому от ж.д. №1 до ул. Береговой ж.д. № 25</t>
  </si>
  <si>
    <t>прот. 150м</t>
  </si>
  <si>
    <t>Гидрант Н-1,50</t>
  </si>
  <si>
    <t>ул. Коммунистическая 83 СОШ № 18</t>
  </si>
  <si>
    <t>ул. Комсомольская, 53</t>
  </si>
  <si>
    <t>ул. Северолиманная,19</t>
  </si>
  <si>
    <t>пер. Горького,129</t>
  </si>
  <si>
    <t>пер. Совхозный - ул. Лебединский тупик</t>
  </si>
  <si>
    <t>пер. Первомайский,53</t>
  </si>
  <si>
    <t>ул. Железнодорожная,53</t>
  </si>
  <si>
    <t>ул. Короткая-пер. Зеленый</t>
  </si>
  <si>
    <t>ул. Короткая 14-16</t>
  </si>
  <si>
    <t>ул. Садовая 151 СОШ №27</t>
  </si>
  <si>
    <t>ул. Носова 44</t>
  </si>
  <si>
    <t>пересечение ул. Ленина - пер. Лермонтова</t>
  </si>
  <si>
    <t>ул. Заводская, 1</t>
  </si>
  <si>
    <t>Красная площадь-2</t>
  </si>
  <si>
    <t>пересечение ул. Ленина-пер. Ильича</t>
  </si>
  <si>
    <t xml:space="preserve">Ограждение пешеходное ОЦ из профильной трубы </t>
  </si>
  <si>
    <t>40*40*2мм</t>
  </si>
  <si>
    <t>40*40*2мм(1)</t>
  </si>
  <si>
    <t>40*40*2мм(10)</t>
  </si>
  <si>
    <t>40*40*2 мм(11)</t>
  </si>
  <si>
    <t>40*40*2мм(12)</t>
  </si>
  <si>
    <t>40*40*2мм(13)</t>
  </si>
  <si>
    <t>40*40*2мм(14)</t>
  </si>
  <si>
    <t>40*40*2мм(15)</t>
  </si>
  <si>
    <t>40*40*2мм(16)</t>
  </si>
  <si>
    <t>40*40*2мм(18/1)</t>
  </si>
  <si>
    <t>40*40*2мм(18/10)</t>
  </si>
  <si>
    <t>40*40*2мм(18/11)</t>
  </si>
  <si>
    <t>40*40*2мм(18/12)</t>
  </si>
  <si>
    <t>40*40*2мм(18/13)</t>
  </si>
  <si>
    <t>40*40*2мм(18/14)</t>
  </si>
  <si>
    <t>40*40*2мм(18/15)</t>
  </si>
  <si>
    <t>40*40*2мм(18/16)</t>
  </si>
  <si>
    <t>40*40*2мм(18/17)</t>
  </si>
  <si>
    <t>40*40*2мм(18/18)</t>
  </si>
  <si>
    <t>40*40*2мм(18/2)</t>
  </si>
  <si>
    <t>40*40*2мм(18/3)</t>
  </si>
  <si>
    <t>40*40*2мм(18/4)</t>
  </si>
  <si>
    <t>40*40*2мм(18/5)</t>
  </si>
  <si>
    <t>40*40*2мм(18/6)</t>
  </si>
  <si>
    <t>40*40*2мм(18/7)</t>
  </si>
  <si>
    <t>40*40*2мм(18/8)</t>
  </si>
  <si>
    <t>40*40*2мм(18/9)</t>
  </si>
  <si>
    <t>40*40*2мм(2)</t>
  </si>
  <si>
    <t>40*40*2мм(3)</t>
  </si>
  <si>
    <t>40*40*2мм(4)</t>
  </si>
  <si>
    <t>40*40*2мм(5)</t>
  </si>
  <si>
    <t>40*40*2мм(6)</t>
  </si>
  <si>
    <t>40*40*2мм(7)</t>
  </si>
  <si>
    <t>40*40*2мм(8)</t>
  </si>
  <si>
    <t>40*40*2мм(9)</t>
  </si>
  <si>
    <t>по пер. Почтовому от ул. Пролетарская до ж.д. №32</t>
  </si>
  <si>
    <t>прот. 57м</t>
  </si>
  <si>
    <t>по пер. Почтовому от ул. Пролетарская до ж.д. №38</t>
  </si>
  <si>
    <t>прот. 90м</t>
  </si>
  <si>
    <t>по пер. Казачьему от ул. Ленина до ж.д. №5</t>
  </si>
  <si>
    <t>прот. 80м</t>
  </si>
  <si>
    <t>прот. 44м</t>
  </si>
  <si>
    <t xml:space="preserve">по ул. Железнодорожной от ж.д. №3 до ж.д.№ 1 </t>
  </si>
  <si>
    <t>по ул. Коомунистической от ж.д. №1 до ж.д. №1а</t>
  </si>
  <si>
    <t>прот. 60м</t>
  </si>
  <si>
    <t>23:30:0903013:236</t>
  </si>
  <si>
    <t xml:space="preserve">Выписка из Единого государственного реестра недвижимости № 23:30:0903013:236-23/044/2017-1 от 23.01.2017 г. </t>
  </si>
  <si>
    <t>23:30:0903030:464</t>
  </si>
  <si>
    <t xml:space="preserve">Выписка из Единого государственного реестра недвижимости № 23:30:0903030:464-23/044/2017-1 от 21.02.2017 г. </t>
  </si>
  <si>
    <t>23:30:0903030:463</t>
  </si>
  <si>
    <t xml:space="preserve">Выписка из Единого государственного реестра недвижимости № 23:30:0903030:463-23/044/2017-1 от 14.02.2017 г. </t>
  </si>
  <si>
    <t>по ул. Железнодорожная от пер. Гоголя до пер. Крылова и пер. Крылова от ул. Железнодорожной до ул. Кирова</t>
  </si>
  <si>
    <t>1 шт</t>
  </si>
  <si>
    <t>Распоряжение главы муниципального образования Темрюкский район от 17.03.2014 г. № 73-р</t>
  </si>
  <si>
    <t>по пер. Крылова от ул. Береговой до дома № 49</t>
  </si>
  <si>
    <t>1 шт.</t>
  </si>
  <si>
    <t>по пер. Крылова от ул. Титова до ул. Ростовской, ул. Коммунистической от пер. Крылова до пер. Нового</t>
  </si>
  <si>
    <t>по пер. Крылова от ул. Ростовской до ул. Кирова, ул. Ростовская от пер. Крылова до пер. Нового</t>
  </si>
  <si>
    <t>по ул. Ростовская от пер. Новый до пер Зеленый, ул Коммунистическая от пер. Новый до пер. Зеленого</t>
  </si>
  <si>
    <t xml:space="preserve">по ул. Садовая от дома "115 до пер. Лермонтова и пер. Лермонтова от ул. Садовая до ул. Ленина </t>
  </si>
  <si>
    <t>по ул. Верхняя от пер. Ильича до пер.Гоголя, пер. Гоголя от ул. Верхняя до ул. Широкой в кол. 1 шт.</t>
  </si>
  <si>
    <t>Распоряжение администрации Старотитаровского сельского поселения Темрюкского района от 19.05.2014 года №114 -р</t>
  </si>
  <si>
    <t>Модуль распределения напряжения</t>
  </si>
  <si>
    <t>ВСЕГО:</t>
  </si>
  <si>
    <t xml:space="preserve">Муниципальное казенное учреждение "Централизованная бухгалтерия" Старотитаровского сельского поселения Темрюкского района
</t>
  </si>
  <si>
    <t xml:space="preserve">Р/Телефон Panasonic KX-TGB210RUB/R </t>
  </si>
  <si>
    <t>Муниципальное казенное учреждение "Централизованная бухгалтерия"</t>
  </si>
  <si>
    <t>ИТОГО:</t>
  </si>
  <si>
    <t>Шкаф для одежды ШР-22 L-800(36)</t>
  </si>
  <si>
    <t>Распоряжение администрации Старотитаровского сельского поселения Темрюкского района от 06.05.2016 № 235-р</t>
  </si>
  <si>
    <t>Распоряжение администрации Старотитаровского сельского поселения Темрюкского района от 23.05.2016 № 260-р</t>
  </si>
  <si>
    <t>Жесткий диск внешний USB 3/0 500 Gb (2)</t>
  </si>
  <si>
    <t>по пер. Гоголя от ул. Береговой до ж.д. 13</t>
  </si>
  <si>
    <t>Прожектор NAV 94749 NFL-SM-100-5K-GR-IP65LED (2 шт.)</t>
  </si>
  <si>
    <t>ЖК-монитор Acer V176Lb(5 мс, 100:1 (АСМ), 250 Кд/м2, 17"TN TFT, 1280*1024, D-sub, 170/160, черный</t>
  </si>
  <si>
    <t>Дверь металлическая: черные навесы, профильный уголок 63 дверной проем-2 шт, профильный уголок 40, металлическое полотно толщина 2 мм. М Д В-5 мм, замок Эльбор гранит, 2 шпингалета. (2 шт.)</t>
  </si>
  <si>
    <t>Подставка для флагштока</t>
  </si>
  <si>
    <t>Трибуна для выступлений</t>
  </si>
  <si>
    <t>ALTO SR400A Активная 2-хполосная система 400ВТ RMS</t>
  </si>
  <si>
    <t>20.12.2012</t>
  </si>
  <si>
    <t>01.07.2014</t>
  </si>
  <si>
    <t>Экран на штативеProjecta Professional</t>
  </si>
  <si>
    <t>30.11.2012</t>
  </si>
  <si>
    <t>Ноутбук HP Pavilion g6-2260sr (черный)</t>
  </si>
  <si>
    <t>01.10.2013</t>
  </si>
  <si>
    <t>Швейная машинка</t>
  </si>
  <si>
    <t>10.12.2013</t>
  </si>
  <si>
    <t>X-138 Led PAR 64  светодиодный лазерный прибор RGB</t>
  </si>
  <si>
    <t>19.12.2013</t>
  </si>
  <si>
    <t>X-MAGIC 205 светодиодный лазерный прибор</t>
  </si>
  <si>
    <t>Фотоаппарат Samsung WB30F черный (16MPix 4608x3456 10xZoom F3.1-F6.3 LCD3.0”</t>
  </si>
  <si>
    <t>17.12.2013</t>
  </si>
  <si>
    <t>Лазерный принтер Kyocera FS-1040(USB2.0,1200dpiA-4)</t>
  </si>
  <si>
    <t>28.03.2017</t>
  </si>
  <si>
    <t>Факс PANASONIC KX-FT 982  RUBбелый,черный</t>
  </si>
  <si>
    <t>DP-SOUND PP-315A активная акустическая система 600Ватт</t>
  </si>
  <si>
    <t>16.12.2013</t>
  </si>
  <si>
    <t>Котел отопительный КСГВ-10 Житомир</t>
  </si>
  <si>
    <t>Стол комп.Каскад№1</t>
  </si>
  <si>
    <t>Кафедра библиотечная</t>
  </si>
  <si>
    <t>Фотоаппарат Nikon CoolPix S2700красный 16Mb 6x2.7’’720p42Mb SDXC EN-EL19</t>
  </si>
  <si>
    <t>Фотоаппарат Nikon CoolPix S2700 фиалетовый 16Mb 6x2.7’’720p42Mb SDXC EN-EL19</t>
  </si>
  <si>
    <t>Пылесос LG V-K 75304 HY</t>
  </si>
  <si>
    <t>27.12.2013</t>
  </si>
  <si>
    <t>Пылесос LG V-K 71109 HU</t>
  </si>
  <si>
    <t>Радиосистема U-9700C Artur Forty UHF</t>
  </si>
  <si>
    <t>31.12.2013</t>
  </si>
  <si>
    <t>Микрофон конфереционный АF-808 Artur Forty</t>
  </si>
  <si>
    <t>Усилитель мощности МР-800</t>
  </si>
  <si>
    <t>ST 803U комбо акустический 120 Вт с двумя радиосистемами(головная/ручная),аккуму</t>
  </si>
  <si>
    <t xml:space="preserve">Выписка из Единого государственного реестра недвижимости № 23-23/044-23/044/803/2016-1416/1 от 21.10.2016 г. </t>
  </si>
  <si>
    <t>23:30:0903013:234</t>
  </si>
  <si>
    <t xml:space="preserve">Выписка из Единого государственного реестра недвижимости № 23:30:0903013:234-23/044/2017-1 от 20.01.2017 г. </t>
  </si>
  <si>
    <t>Распоряжение главы муниципального образования Темрюкский район от 11.10.2013 г. № 188-р</t>
  </si>
  <si>
    <t>23-23-44/050/2009-475</t>
  </si>
  <si>
    <t>23-23-44/050/2009-476</t>
  </si>
  <si>
    <t>23-23-44/050/2009-462</t>
  </si>
  <si>
    <t>23-23-44/050/2009-461</t>
  </si>
  <si>
    <t>23-23-44/050/2009-460</t>
  </si>
  <si>
    <t>23-23-44/050/2009-459</t>
  </si>
  <si>
    <t>Свидетельство о государственной регистрации права 23-АК 698702 от 10.05.2012 г.</t>
  </si>
  <si>
    <t>23:30:0903033:377</t>
  </si>
  <si>
    <t>Выписка из Единого государственного реестра недвижимости №23-23/044-23/044/001/2016-626/1 от 06.04.2016</t>
  </si>
  <si>
    <t>Выписка из единого государственного реестра прав на недвижимое имущество и сделок с ним № 23-23/044-23/044/801/2016-8737/1 от 12.09.2016 г.</t>
  </si>
  <si>
    <t>площадь - 12253 кв.м.</t>
  </si>
  <si>
    <t>Выписка из единого государственного реестра ндвижимости № 23/001/035/2018-2469 от 20.02.2018 г.</t>
  </si>
  <si>
    <t>Газопровод высокого давления и ШГРП-14, ШГРП-15</t>
  </si>
  <si>
    <t>2227 м.</t>
  </si>
  <si>
    <t>23:30:0000000:2538</t>
  </si>
  <si>
    <t>Распоряжение главы Старотитаровского сельского поселения Темрюкского района от 10.04.2017 года № 180-р</t>
  </si>
  <si>
    <t>ст. Старотитаровская Темрюкский район</t>
  </si>
  <si>
    <t>ст. Старотитаровская , в жилом квартале ул. Заводской</t>
  </si>
  <si>
    <t>23:30:0000000:1893</t>
  </si>
  <si>
    <t>552 м.</t>
  </si>
  <si>
    <t>Выписка из Единого государственного реестра недвижимости № 23:30:0000000:2538-23/044/2017-1 от 19.01.2017 г.</t>
  </si>
  <si>
    <t>Выписка из Единого государственного реестра недвижимости № 23:30:0000000:1893-23/044/2017-1 от 16.01.2017 г.</t>
  </si>
  <si>
    <t>Выписка из Единого государственного реестра недвижимости № 23:30:0903017:352-23/044/2017-1 от 27.12.2017 г.</t>
  </si>
  <si>
    <t>по ул.Коммунистической</t>
  </si>
  <si>
    <t xml:space="preserve">Хозяйственный сарай (лит. "А" ) </t>
  </si>
  <si>
    <t>пер. Ильича, 1</t>
  </si>
  <si>
    <t>площадью 146,7 кв.м.</t>
  </si>
  <si>
    <t>по ул. садовая от ж/д № 85 до ж/д 149</t>
  </si>
  <si>
    <t xml:space="preserve">от ул. Широкой до свалки , грунт </t>
  </si>
  <si>
    <t>ул. Ростовская</t>
  </si>
  <si>
    <t>Автодорога гравий</t>
  </si>
  <si>
    <t>от ул. Титова  до ПЧ-19</t>
  </si>
  <si>
    <t xml:space="preserve">Кресло для актового зала 3-х местная секция "Спутник эконом ЗМ" (1-19) </t>
  </si>
  <si>
    <t xml:space="preserve">Кресло для актового зала 3-х местная секция "Спутник эконом ЗМ" (1-21) </t>
  </si>
  <si>
    <t xml:space="preserve">Кресло для актового зала 3-х местная секция "Спутник эконом ЗМ" (1-22) </t>
  </si>
  <si>
    <t xml:space="preserve">Кресло для актового зала 3-х местная секция "Спутник эконом ЗМ" (1-23) </t>
  </si>
  <si>
    <t xml:space="preserve">Кресло для актового зала 3-х местная секция "Спутник эконом ЗМ" (1-24) </t>
  </si>
  <si>
    <t xml:space="preserve">Кресло для актового зала 3-х местная секция "Спутник эконом ЗМ" (1-25) </t>
  </si>
  <si>
    <t xml:space="preserve">Кресло для актового зала 3-х местная секция "Спутник эконом ЗМ" (1-26) </t>
  </si>
  <si>
    <t xml:space="preserve">Кресло для актового зала 3-х местная секция "Спутник эконом ЗМ" (1-27) </t>
  </si>
  <si>
    <t xml:space="preserve">Кресло для актового зала 3-х местная секция "Спутник эконом ЗМ" (1-28) </t>
  </si>
  <si>
    <t xml:space="preserve">Кресло для актового зала 3-х местная секция "Спутник эконом ЗМ" (1-29) </t>
  </si>
  <si>
    <t xml:space="preserve">Кресло для актового зала 3-х местная секция "Спутник эконом ЗМ" (1-30) </t>
  </si>
  <si>
    <t xml:space="preserve">Кресло для актового зала 3-х местная секция "Спутник эконом ЗМ" (1-31) </t>
  </si>
  <si>
    <t xml:space="preserve">Кресло для актового зала 3-х местная секция "Спутник эконом ЗМ" (1-32) </t>
  </si>
  <si>
    <t xml:space="preserve">Кресло для актового зала 3-х местная секция "Спутник эконом ЗМ" (1-33) </t>
  </si>
  <si>
    <t xml:space="preserve">Кресло для актового зала 3-х местная секция "Спутник эконом ЗМ" (1-34) </t>
  </si>
  <si>
    <t xml:space="preserve">Кресло для актового зала 3-х местная секция "Спутник эконом ЗМ" (1-35) </t>
  </si>
  <si>
    <t xml:space="preserve">Кресло для актового зала 3-х местная секция "Спутник эконом ЗМ" (1-36) </t>
  </si>
  <si>
    <t xml:space="preserve">Кресло для актового зала 3-х местная секция "Спутник эконом ЗМ" (1-37) </t>
  </si>
  <si>
    <t xml:space="preserve">Кресло для актового зала 3-х местная секция "Спутник эконом ЗМ" (1-38) </t>
  </si>
  <si>
    <t xml:space="preserve">Кресло для актового зала 3-х местная секция "Спутник эконом ЗМ" (1-39) </t>
  </si>
  <si>
    <t xml:space="preserve">Кресло для актового зала 3-х местная секция "Спутник эконом ЗМ" (1-40) </t>
  </si>
  <si>
    <t xml:space="preserve">Кресло для актового зала 3-х местная секция "Спутник эконом ЗМ" (1-41) </t>
  </si>
  <si>
    <t xml:space="preserve">Кресло для актового зала 3-х местная секция "Спутник эконом ЗМ" (1-42) </t>
  </si>
  <si>
    <t>Многофункциональное лазерное устройство Samsung SC X  4521F</t>
  </si>
  <si>
    <t>Музыкальный центр</t>
  </si>
  <si>
    <t>Телевизор LG</t>
  </si>
  <si>
    <t>Колонки 151700</t>
  </si>
  <si>
    <t xml:space="preserve">Распоряжение администрации Старотитаровского сельского поселения  Темрюкского района от 03.03.2014г. № 49-р  </t>
  </si>
  <si>
    <t>по ул. Береговая от жилого дома № 29 до пер. Гоголя</t>
  </si>
  <si>
    <t xml:space="preserve">Распоряжение администрации Старотитаровского сельского поселения  Темрюкского района от 03.03.2014г. № 50-р  </t>
  </si>
  <si>
    <t>по пер. Октябрьский, ул. Северолиманная протяженностью 428,5 метров</t>
  </si>
  <si>
    <t xml:space="preserve">Распоряжение администрации Старотитаровского сельского поселения  Темрюкского района от 03.03.2014г. № 51-р  </t>
  </si>
  <si>
    <t>по ул. Ленина от жилого дома № 272 до жилого дома №240 и чере ул. Ленина по пер. Пионерский</t>
  </si>
  <si>
    <t xml:space="preserve">Распоряжение администрации Старотитаровского сельского поселения  Темрюкского района от 03.03.2014г. № 52-р  </t>
  </si>
  <si>
    <t xml:space="preserve">по ул. Лебединский тупик от пер.Лермонтова до пер. Совхозный </t>
  </si>
  <si>
    <t>по пер. Школьный от жилого дома № 13 до жилого дома № 3</t>
  </si>
  <si>
    <t>Распоряжение администрации Старотитаровского сельского поселения Темрюкского района от 04.04.2014 года № 82-р</t>
  </si>
  <si>
    <t>по пер. Красноармейский от ул.Пролетарская до дома 23а</t>
  </si>
  <si>
    <t>Распоряжение администрации Старотитаровского сельского поселения Темрюкского района от 23.04.2014 года № 94-р</t>
  </si>
  <si>
    <t>по ул. Широкая от пер. Пугачева до жилого лома № 122</t>
  </si>
  <si>
    <t>Распоряжение администрации Старотитаровского сельского поселения Темрюкского района от 23.04.2014 года № 95-р</t>
  </si>
  <si>
    <t>арка через пер. Горького от жилого дома № 51 к жилому дому № 54</t>
  </si>
  <si>
    <t>Распоряжение главы Старотитаровского сельского поселения Темрюкского района от 01.07.2019 года № 148-р</t>
  </si>
  <si>
    <t>Выписка из Единого государственного реестра недвижимости  от 08.02.2017 г.</t>
  </si>
  <si>
    <t>ст. Старотитаровская , ул. Головатого, пер. Южный</t>
  </si>
  <si>
    <t>23:30:0903034:174</t>
  </si>
  <si>
    <t>20 кв. м.</t>
  </si>
  <si>
    <t>Выписка из Единого государственного реестра недвижимости  от 09.02.2017 г.</t>
  </si>
  <si>
    <t>Земельный участок - земли населенных пунктов-парки</t>
  </si>
  <si>
    <t>ст. Старотитаровская , ул. Ленина (центр)</t>
  </si>
  <si>
    <t>Земельный участок - земли населенных пунктов-скверы</t>
  </si>
  <si>
    <t xml:space="preserve">ст. Старотитаровская , ул. Ленина (район ДК) </t>
  </si>
  <si>
    <t>Земельный участок - для эксплуатации здания и прилегающей территории</t>
  </si>
  <si>
    <t>23:30:0903020:46</t>
  </si>
  <si>
    <t>4230 кв. м.</t>
  </si>
  <si>
    <t>ст. Старотитаровская , ул. Ленина, 310</t>
  </si>
  <si>
    <t>Выписка из Единого государственного реестра недвижимости  № 23-01.44-1.1.2001-243 от 22.02.2001 г.</t>
  </si>
  <si>
    <t>Земельный участок - земли населенных пунктов- спортивные площадки</t>
  </si>
  <si>
    <t>Распоряжение главы Старотитаровского сельского поселения Темрюкский район от 01.07.2019 г № 148-р</t>
  </si>
  <si>
    <t>Земельный участок -земли населенных пунктов - для автостоянки на отдельных земельных участках (подземные, наземные многоуровневые)</t>
  </si>
  <si>
    <t>ст. Старотитаровская , пер. Красноармейский, 2А/3</t>
  </si>
  <si>
    <t>23:30:0903021:117</t>
  </si>
  <si>
    <t>2684 кв. м.</t>
  </si>
  <si>
    <t>Выписка из Единого государственного реестра недвижимости  № 23-23/044-23/044/803/2016-1157/1 от 26.12.2016 г.</t>
  </si>
  <si>
    <t>Мусоровоз с задней загрузкой КО-427-75 на шасси МАЗ-5550ВЗ, наименование (тип ТС)- мусоровоз</t>
  </si>
  <si>
    <t>Автономный светодиодный светофор на солнечных батареях Т-7 двусторонний(3)</t>
  </si>
  <si>
    <t>Автономный светодиодный светофор на солнечных батареях Т-7 двусторонний(4)</t>
  </si>
  <si>
    <t>Автономный светодиодный светофор на солнечных батареях Т-7 двусторонний(5)</t>
  </si>
  <si>
    <t>Автономный светодиодный светофор на солнечных батареях Т-7 двусторонний (6)</t>
  </si>
  <si>
    <t>братская могила А.А. Евтушенко и шести солдат</t>
  </si>
  <si>
    <t>Нежилое помещение (котельная)</t>
  </si>
  <si>
    <t>Земельный участок (для эксплуатации здания администрации)</t>
  </si>
  <si>
    <t>Краснодарский край,Темрюкский район,станица Старотитаровская,улица Ленина,207</t>
  </si>
  <si>
    <t xml:space="preserve"> Краснодарский край, Темрюкский район, станица Старотитаровская, улица Ленина,394</t>
  </si>
  <si>
    <t>Земельный участок - земли населенных пунктов-для эксплуатации АГРС</t>
  </si>
  <si>
    <t xml:space="preserve"> Краснодарский край, Темрюкский район, с/о Старотитаровская, улица Ленина 386.</t>
  </si>
  <si>
    <t>Земельный участок - земли населенных пунктов- для эксплуатации и обслуживания дома операторов</t>
  </si>
  <si>
    <t>Земельный участок - земли населенных пунктов для эсплуатации и обслуживания насосной станции</t>
  </si>
  <si>
    <t>иное сооружение (объект электрических сетей)</t>
  </si>
  <si>
    <t>Стелаж 60*180, материал ДСП, цвет Венге, 4 полки, в кол. 4 штуки</t>
  </si>
  <si>
    <t>Распоряжение главы Старотитаровского сельского поселения № 109-р от 20.05.2019 г.</t>
  </si>
  <si>
    <t>Материальные запасы- Красная книга Краснодарского края в количестве 2 шт.</t>
  </si>
  <si>
    <t>Распоряжение администрации Старотитаровского сельского поселения Темрюкского района от 01.02.2019 г. № 40-р</t>
  </si>
  <si>
    <t>Книжная продукция в количестве 129 шт.</t>
  </si>
  <si>
    <t>Распоряжение администрации Старотитаровского сельского поселения Темрюкского района от 11.02.2019 г. № 58-р</t>
  </si>
  <si>
    <t>Система кондиционирования</t>
  </si>
  <si>
    <t>Стенд с карманами 1,4x1м и 2.3x1м (за счет собственных средств)</t>
  </si>
  <si>
    <t>Распоряжение администрации Старотитаровского сельского поселения Темрюкского района от 03.06.2019 № 119-р</t>
  </si>
  <si>
    <t>Распоряжение администрации Старотитаровского сельского поселения Темрюкского района от 03.06.2019 № 118-р</t>
  </si>
  <si>
    <t>пер. Октябрьский, 27а</t>
  </si>
  <si>
    <t>23:30:0903007:10825</t>
  </si>
  <si>
    <t>Стеллаж ОШ-05</t>
  </si>
  <si>
    <t>Пылесос Samsung SC-6520</t>
  </si>
  <si>
    <t>Электростанция (генератор бензиновый) Elitech БЭС 12000Е</t>
  </si>
  <si>
    <t>26.12.2016 г.</t>
  </si>
  <si>
    <t>Сирена С-40(оповещ. гражд. обороны)</t>
  </si>
  <si>
    <t>Светодиодное табло красный 53*325</t>
  </si>
  <si>
    <t>Тепловая пушка Мастер BLP 10М газовая</t>
  </si>
  <si>
    <t>Сплит система САМСУНГ AQ-09 XLN/XLX</t>
  </si>
  <si>
    <t>Стелаж</t>
  </si>
  <si>
    <t>Стол В-814</t>
  </si>
  <si>
    <t>Каркас для щетки УДМУ 80/82.02</t>
  </si>
  <si>
    <t>Кресло MUSTANG ECO 30 черный</t>
  </si>
  <si>
    <t>Шкаф-гардероб (каб.закуп.)</t>
  </si>
  <si>
    <t>Шкаф низ-дерево, верх-стекло</t>
  </si>
  <si>
    <t>Трехсекционный складной стенд с карманами А4 (23 кармана)</t>
  </si>
  <si>
    <t>Стенд 1200*1700мм (11 карманов)</t>
  </si>
  <si>
    <t>Стенд 1200*1700мм (20 карманов)</t>
  </si>
  <si>
    <t>Стеллаж (архив)</t>
  </si>
  <si>
    <t>Шкаф бухг. 1555*470*360 трейзер(приемн)</t>
  </si>
  <si>
    <t>Трибуна</t>
  </si>
  <si>
    <t>Шкаф навесной (1-1)</t>
  </si>
  <si>
    <t>Шкаф навесной (1-2)</t>
  </si>
  <si>
    <t>Шкаф навесной (1-3)</t>
  </si>
  <si>
    <t>Шкаф навесной (1-4)</t>
  </si>
  <si>
    <t>Шкаф бухгалтерский 310*420*350</t>
  </si>
  <si>
    <t>Распоряжение главы Старотитаровского сельского поселения Темрюкский район от 14.09.2018г № 166-р</t>
  </si>
  <si>
    <t>Выписка из Единого государственного реестра недвижимости № 23:30:0903026:5-23/044/2018-1 от 13.09.2018 г.</t>
  </si>
  <si>
    <t>Сведетельство о государственной регистрации права 23-АИ- 818797 от 23.09.2011 г.</t>
  </si>
  <si>
    <t>23:30:0903019:781</t>
  </si>
  <si>
    <t>Распоряжение главы Старотитаровского сельского поселения Темрюкский район от 10.04.2017 г. № 179-р</t>
  </si>
  <si>
    <t>Выписка из Единого государственного реестра недвижимости № 23:30:0903019:781-23/044/2017-1 от 16.02.2017 г.</t>
  </si>
  <si>
    <t>23:30:0000000:2443</t>
  </si>
  <si>
    <t>Выписка из Единого государственного реестра недвижимости № 23-23/044-23/044/80382016-4653/1 от 24.12.2016 г. от 16.02.2017 г.</t>
  </si>
  <si>
    <t>23:30:0000000:2526</t>
  </si>
  <si>
    <t>Выписка из Единого государственного реестра недвижимости № 23:30:0000000:2526-23/044/2017-1 от 17.02.2017 г. г. от 16.02.2017 г.</t>
  </si>
  <si>
    <t>23:30:0000000:2524</t>
  </si>
  <si>
    <t>Выписка из Единого государственного реестра недвижимости № 23:30:0000000:2524-23/044/2017-1 от 17.02.2017 г.</t>
  </si>
  <si>
    <t>23:30:0000000:2525</t>
  </si>
  <si>
    <t>Выписка из Единого государственного реестра недвижимости № 23:30:0000000:2525-23/044/2017-1 от 16.02.2017 г.</t>
  </si>
  <si>
    <t>23:30:0000000:2518</t>
  </si>
  <si>
    <t xml:space="preserve">Выписка из Единого государственного реестра недвижимости № 23:30:0000000:2518-23/044/2017-1 от 20.01.2017г. </t>
  </si>
  <si>
    <t>23:30:0903016:401</t>
  </si>
  <si>
    <t xml:space="preserve">Выписка из Единого государственного реестра недвижимости № 23:30:0903016:401-23/044/2017-1 от 20.01.2017г. </t>
  </si>
  <si>
    <t>23:30:0903016:403</t>
  </si>
  <si>
    <t xml:space="preserve">Выписка из Единого государственного реестра недвижимости № 23:30:0903016:403-23/044/2017-1 от 24.01.2017г. </t>
  </si>
  <si>
    <t>23:30:0903004:417</t>
  </si>
  <si>
    <t xml:space="preserve">Выписка из Единого государственного реестра недвижимости № 23:30:0903004:417-23/044/2017-1 от 23.01.2017г. </t>
  </si>
  <si>
    <t>23:30:0903011:311</t>
  </si>
  <si>
    <t xml:space="preserve">Выписка из Единого государственного реестра недвижимости № 23-23/044-23/044/803/2016-4660/1 от 24.12.2016г. </t>
  </si>
  <si>
    <t>23:30:0903011:312</t>
  </si>
  <si>
    <t xml:space="preserve">Выписка из Единого государственного реестра недвижимости № 23-23/044-23/044/803/2016-4661/1 от 26.12.2016г. </t>
  </si>
  <si>
    <t>23:30:0903012:34</t>
  </si>
  <si>
    <t xml:space="preserve">Выписка из Единого государственного реестра недвижимости № 23-23/044-23/044/803/2016-4676/1 от 24.12.2016г. </t>
  </si>
  <si>
    <t>23:30:0903030:461</t>
  </si>
  <si>
    <t xml:space="preserve">Выписка из Единого государственного реестра недвижимости № 23-23/044-23/044/803/2016-4657/1 от 24.12.2016г. </t>
  </si>
  <si>
    <t>23:30:0903017:348</t>
  </si>
  <si>
    <t xml:space="preserve">Выписка из Единого государственного реестра недвижимости № 23:30:0903017-1 от 23.01.2017 г. </t>
  </si>
  <si>
    <t>23:30:0000000:2519</t>
  </si>
  <si>
    <t xml:space="preserve">Выписка из Единого государственного реестра недвижимости № 23:30:00000002519-23/044/2017-1-1 от 20.01.2017 г. </t>
  </si>
  <si>
    <t>23:30:0000000:2446</t>
  </si>
  <si>
    <t xml:space="preserve">Выписка из Единого государственного реестра недвижимости № 23-23/044-23/044/803/2016-4498/1 от 24.12.2016 г. </t>
  </si>
  <si>
    <t>23:30:0903004:416</t>
  </si>
  <si>
    <t>Распоряжение главы Старотитаровского сельского поселения Темрюкский район от 10.04.2017г. № 179-р</t>
  </si>
  <si>
    <t xml:space="preserve">Выписка из Единого государственного реестра недвижимости № 23:30:0903004:416-23/044/2017-1 от 24.01.2017 г. </t>
  </si>
  <si>
    <t>23:30:0903004:415</t>
  </si>
  <si>
    <t xml:space="preserve">Выписка из Единого государственного реестра недвижимости № 23:30:0903004:415-23/044/2017-1 от 23.01.2017 г. </t>
  </si>
  <si>
    <t>23:30:0903016:402</t>
  </si>
  <si>
    <t xml:space="preserve">Выписка из Единого государственного реестра недвижимости № 23:30:0903016:415-23/044/2017-1 от 24.01.2017 г. </t>
  </si>
  <si>
    <t>23:30:0903005:410</t>
  </si>
  <si>
    <t xml:space="preserve">Выписка из Единого государственного реестра недвижимости № 23:30:0903005:410-23/044/2017-1 от 23.01.2017 г. </t>
  </si>
  <si>
    <t>23:30:0903004:414</t>
  </si>
  <si>
    <t xml:space="preserve">Выписка из Единого государственного реестра недвижимости № 23:30:0903004:414-23/044/2017-1 от 23.01.2017 г. </t>
  </si>
  <si>
    <t>23:30:0903020:498</t>
  </si>
  <si>
    <t xml:space="preserve">Выписка из Единого государственного реестра недвижимости № 23:30:0903020:498-23/044/2017-1 от 23.01.2017 г. </t>
  </si>
  <si>
    <t>23:30:0903017:347</t>
  </si>
  <si>
    <t xml:space="preserve">Выписка из Единого государственного реестра недвижимости № 23-23/044-23/044/803/2016-4652/1 от 26.12.2016 г. </t>
  </si>
  <si>
    <t>23:30:0903027:191</t>
  </si>
  <si>
    <t>Выписка из единого госудаственного реестра прав на недвижимое имущество и сделок с ним № 23-23/044-23/044/803/2016-1268/1 от 25.10.2016</t>
  </si>
  <si>
    <t>230:30:0903020:497</t>
  </si>
  <si>
    <t xml:space="preserve">площадь - 4189 кв.м </t>
  </si>
  <si>
    <t>Выписка из единого государственного реестра прав на недвижимое имущество и сделок с ним № 23-23/044-23/044/803/2016-2106/1 от 10.11.2016</t>
  </si>
  <si>
    <t>площадь - 17539  кв. м</t>
  </si>
  <si>
    <t>23:30:0903017:343</t>
  </si>
  <si>
    <t>Выписка из единого государственного реестра прав на недвижимое имущество и сделок с ним № 23-23/044-23/044/803/2016-2102/1 от 09.11.2016</t>
  </si>
  <si>
    <t xml:space="preserve">площадь - 56992 кв. м, </t>
  </si>
  <si>
    <t>23:30:0903005:377</t>
  </si>
  <si>
    <t>Свидетельство о государственной регистрации права 23-АН 026587 от 23.07.2014 г.</t>
  </si>
  <si>
    <t>Выписка из Единого государственного реестра прав на недвижимое имущество и сделок сним № 23-23/044-23/044/803/2016-1155/1 от 26.12.2016</t>
  </si>
  <si>
    <t>23:30:0903007:399</t>
  </si>
  <si>
    <t>Свидетельство о государственной регистрации права 23-АМ 637710</t>
  </si>
  <si>
    <t>Устройство тротуара</t>
  </si>
  <si>
    <t>по ул. Коммунистической от пер. Горького до пер. Крылова</t>
  </si>
  <si>
    <t>Свидетельство о государственной регистрации парва 23- АЖ 467333 от 22.01.2010 г.</t>
  </si>
  <si>
    <t>Среднесписочная численность работников (для муниципальных учреждений и муниципальных унитарных предприятий)</t>
  </si>
  <si>
    <t>Сведения о муниципальных унитарных предприятиях, муниципальных учреждений, хозяйственных обществах, товариществах, акции, доли (вклады) в уставном (складочном) капитале которых принадлежит муниципальному образованию, иных юридических лицах, в которых муниципальное образование является учредителем (участником)</t>
  </si>
  <si>
    <t>Автодорога асфальт-грунт по ул.Широкой</t>
  </si>
  <si>
    <t>(прот. 930п.м, 37 пог. М)</t>
  </si>
  <si>
    <t>(прот. 226,5м)</t>
  </si>
  <si>
    <t>(прот. 120 пог.м)</t>
  </si>
  <si>
    <t>прот 229 м</t>
  </si>
  <si>
    <t>по пер. Школьному от ул. Ленина до ж.д. №56</t>
  </si>
  <si>
    <t>Движимое имущество, составляющее казну</t>
  </si>
  <si>
    <t>по ул. Верхняя от д. 105 до д. 91</t>
  </si>
  <si>
    <t>прот. 66м</t>
  </si>
  <si>
    <t>по пер. Аэродромный</t>
  </si>
  <si>
    <t>по пер. Гоголя</t>
  </si>
  <si>
    <t xml:space="preserve">по пер. Горный </t>
  </si>
  <si>
    <t>по пер. Горького</t>
  </si>
  <si>
    <t>по пер. Застаничный</t>
  </si>
  <si>
    <t>по пер. Казачий</t>
  </si>
  <si>
    <t>по пер. Лермонтова</t>
  </si>
  <si>
    <t>1,1 км</t>
  </si>
  <si>
    <t>по пер. Пионерский</t>
  </si>
  <si>
    <t>1,45км</t>
  </si>
  <si>
    <t>по пер. Ильича от ул. Кирова до ж.д. 13</t>
  </si>
  <si>
    <t>прот. 79м</t>
  </si>
  <si>
    <t>по ул. Коротокой от пер. Крылова до ж.д №2</t>
  </si>
  <si>
    <t>прот. 134м</t>
  </si>
  <si>
    <t>по ул. Носова от пер. Крылова до ж.д №87</t>
  </si>
  <si>
    <t>прот. 87м</t>
  </si>
  <si>
    <t>по пер. Пионерскому от ул. Садовой к ж.д №226</t>
  </si>
  <si>
    <t>прот. 42м</t>
  </si>
  <si>
    <t>Комбинированная тяга (стек 100) AR046</t>
  </si>
  <si>
    <t>ручка тяги за голову FT-MB-48_RLB</t>
  </si>
  <si>
    <t>Гиперэкстензия наклонная AR026</t>
  </si>
  <si>
    <t>Скамейка атлетическая CT-003</t>
  </si>
  <si>
    <t>Стойка для хранения профессиональных гантелей на 10 парМВ1.16белый</t>
  </si>
  <si>
    <t>Беговая дорожка электрическая Proxima Triniti</t>
  </si>
  <si>
    <t>Скамья для пресса AR 029</t>
  </si>
  <si>
    <t>Эллиптический тренажер Proxima Furia</t>
  </si>
  <si>
    <t>Велоэргометр OXYGEN NEXUS GURU UB HRC</t>
  </si>
  <si>
    <t xml:space="preserve">Велоэргометр OXYGEN NEXUS GURU UB HRC горизонтальная </t>
  </si>
  <si>
    <t>Велоэргометр OXYGEN NEXUS GURU UB HRC горизонтальная (1-2)</t>
  </si>
  <si>
    <t>Гантель разборная BARBELL MB-FdbM (5 шт.)</t>
  </si>
  <si>
    <t>Гриф для гантели BARBELL MB-BarM25-400B (5 шт.)</t>
  </si>
  <si>
    <t>Диск обрезиненный, черного цвета, 50мм,5кгAtlet (6 шт.)</t>
  </si>
  <si>
    <t>JS-5000 Беговая дорожка Proxima Triniti</t>
  </si>
  <si>
    <t>Всего МУ ФОСК "Виктория"</t>
  </si>
  <si>
    <t>Распоряжение главы Старотитаровского сельского поселения Темрюкский район от 14.08.2014 г. № 184-р</t>
  </si>
  <si>
    <t>по ул. Береговая и пер. Красноармейский (четная сторона) от ул. Береговая до ул. Ленина</t>
  </si>
  <si>
    <t>протяженностью 385 м</t>
  </si>
  <si>
    <t>Распоряжение главы Старотитаровского сельского поселения Темрюкский район от 14.08.2014 г. № 183-р</t>
  </si>
  <si>
    <t>пер.Гоголя от.ул.Широкая до пер.Гоголя д.55</t>
  </si>
  <si>
    <t xml:space="preserve"> (прот.71п.м.)</t>
  </si>
  <si>
    <t>ул.Носова от д.17 до конца межи д.15</t>
  </si>
  <si>
    <t>(прот.25п.м.)</t>
  </si>
  <si>
    <t>пер.Первомайский д.46</t>
  </si>
  <si>
    <t xml:space="preserve"> (прот.91 п.м.)</t>
  </si>
  <si>
    <t>ул. Коммунистическая,д.82</t>
  </si>
  <si>
    <t>Распоряжение администрации Старотитаровского сельского поселения Темрюкского района от 30.12.2011г. № 225-р "О постановке в казну Старотитаровского сельского поселения Темрюкского района объекта : "Газоснабжение жилого дома № 80 по ул. Коммунистическая"</t>
  </si>
  <si>
    <t>ул. Коммунистическая,д.80</t>
  </si>
  <si>
    <t>по ул. Железнодорожной от пер. Рабочего до ж.д. №3</t>
  </si>
  <si>
    <t>по пер. Красноармейскому от ул. Ленина до маг. "Магнит"</t>
  </si>
  <si>
    <t>прот. 157 м</t>
  </si>
  <si>
    <t>по пер. Рабочему от ул. Комсомольской до ж.д. №17а</t>
  </si>
  <si>
    <t>прот. 85м</t>
  </si>
  <si>
    <t>по ул. Коммунистической от ж.д. №1 до ж.д. №4</t>
  </si>
  <si>
    <t>прот. 50м</t>
  </si>
  <si>
    <t>по ул. Заводской от ул. Пушкина до ж.д. №16</t>
  </si>
  <si>
    <t>прот. 236м</t>
  </si>
  <si>
    <t>по пер. Рабочему по ул. Ростовской до ж.д. №19а</t>
  </si>
  <si>
    <t>прот. 76м</t>
  </si>
  <si>
    <t>в районе городка Юности</t>
  </si>
  <si>
    <t>прот. 164м</t>
  </si>
  <si>
    <t>по пер. Рабочему от ул. Титова до ж.д. №53</t>
  </si>
  <si>
    <t>по пер. Рабочему от ул. Железнодорожной до ж.д. №2</t>
  </si>
  <si>
    <t>прот. 140м</t>
  </si>
  <si>
    <t>МФУ Brother DCP-T310 InkBenefitPlus A4</t>
  </si>
  <si>
    <t>Распоряжение администрации Старотитаровского сельского поселения Темрюкского района от 13.11.2018 № 202-р</t>
  </si>
  <si>
    <t>Стенд с карманами "Уголок пожарной безопсности" (1 шт.)</t>
  </si>
  <si>
    <t>Распоряжение администрации Старотитаровского сельского поселения Темрюкского района от 13.11.2018 № 204-р</t>
  </si>
  <si>
    <t xml:space="preserve">Сплит система Pioneer KFR35BW </t>
  </si>
  <si>
    <t>Распоряжение Администрации Старотитаровского сельского поселения Темрюкского района № 198-р от 06.11.2018 г.</t>
  </si>
  <si>
    <t>Распоряжение главы Старотитаровского сельского поселения Темрюкского района № 92-р от 20.05.2019</t>
  </si>
  <si>
    <t>Стеклопластиковый световой шар, диаметр 120 см, цвет красный, свет белый (1 штука)</t>
  </si>
  <si>
    <t>Распоряжение Администрации Старотитаровского сельского поселения Темрюкского района № 91-р от  20.05.2020 г.</t>
  </si>
  <si>
    <t>Стеклопластиковый световой шар, диаметр 80 см, цвет красный, свет белый (3 штук)</t>
  </si>
  <si>
    <t>Стеклопластиковый световой шар, диаметр 60 см, цвет красный, свет белый (2 штуки)</t>
  </si>
  <si>
    <t>41,8 кв.м,        37.9 кв.м.</t>
  </si>
  <si>
    <t>301214,98                                 273111,19</t>
  </si>
  <si>
    <t>23:30:0903017:352   23:30:0903017:353</t>
  </si>
  <si>
    <t>23:30:0903037:72</t>
  </si>
  <si>
    <t>31313 кв.м</t>
  </si>
  <si>
    <t>Выписка из Единого государственного реестра недвижимости от 19.03.2020 г.</t>
  </si>
  <si>
    <t>Свидетельство о государственной регистрации права АМ 888298</t>
  </si>
  <si>
    <t>Выписка из Единого государственного реестра недвижимости   от 26.12.2016 г.</t>
  </si>
  <si>
    <t>Распоряжение администрации Старотитаровского сельского поселения Темрюкского района от 19.06.2020 № 116-р "О постановке на баланс администрации Старотитаровского сельского поселения Темрюкского района имущества"</t>
  </si>
  <si>
    <t>Генеральный план Старотитаровского сельского поселения Темрюкского района Краснодарского края</t>
  </si>
  <si>
    <t>Нежилое помещение (автостанция, арендовано под ИП)</t>
  </si>
  <si>
    <t>Можжевельник средний Мнт Джулеп 80-100 18 (штук)</t>
  </si>
  <si>
    <t>Распоряжение Администрации Старотитаровского сельского поселения Темрюкского района № 211-р от 26.11.2018 г.</t>
  </si>
  <si>
    <t>Скамья для пресса Романа 207.02</t>
  </si>
  <si>
    <t>Тренажер "Твистер" СО-3.1.70.01</t>
  </si>
  <si>
    <t>Песочница с крышкой и грибком</t>
  </si>
  <si>
    <t xml:space="preserve"> по пер. Степной</t>
  </si>
  <si>
    <t>1,8 км</t>
  </si>
  <si>
    <t>по ул.Верхняя</t>
  </si>
  <si>
    <t xml:space="preserve"> 5,6 км</t>
  </si>
  <si>
    <t>по ул.Железнодорожная</t>
  </si>
  <si>
    <t>по ул.Титова</t>
  </si>
  <si>
    <t>2,4 км</t>
  </si>
  <si>
    <t xml:space="preserve">Автодорога асфальт-грунт  </t>
  </si>
  <si>
    <t xml:space="preserve"> по пер. Ильича</t>
  </si>
  <si>
    <t>Автодорога грунт</t>
  </si>
  <si>
    <t>Ростовская-Железнодорожная (вдоль оврага)</t>
  </si>
  <si>
    <t>0,6 км</t>
  </si>
  <si>
    <t xml:space="preserve"> по пер. Молодежная</t>
  </si>
  <si>
    <t xml:space="preserve"> 0,5 км</t>
  </si>
  <si>
    <t xml:space="preserve">по ул.Береговая </t>
  </si>
  <si>
    <t>5,0 км</t>
  </si>
  <si>
    <t xml:space="preserve">по ул.Головатого </t>
  </si>
  <si>
    <t xml:space="preserve"> 0,7км</t>
  </si>
  <si>
    <t xml:space="preserve">по ул.Фермерская </t>
  </si>
  <si>
    <t xml:space="preserve"> 0,8 км</t>
  </si>
  <si>
    <t xml:space="preserve">Автодорога грунт </t>
  </si>
  <si>
    <t xml:space="preserve"> по пер. Новый</t>
  </si>
  <si>
    <t>2,8 км</t>
  </si>
  <si>
    <t xml:space="preserve"> по пер. Октябрьский</t>
  </si>
  <si>
    <t>1 2 км</t>
  </si>
  <si>
    <t>по пер. Пугачева</t>
  </si>
  <si>
    <t xml:space="preserve"> 1,2 км</t>
  </si>
  <si>
    <t>по пер. Школьный</t>
  </si>
  <si>
    <t xml:space="preserve"> 1,8 км</t>
  </si>
  <si>
    <t xml:space="preserve"> по пер. Южный</t>
  </si>
  <si>
    <t>1,0 км</t>
  </si>
  <si>
    <t xml:space="preserve">по ул.Виноградняя </t>
  </si>
  <si>
    <t>по ул.Дружбы</t>
  </si>
  <si>
    <t xml:space="preserve"> 0,8км</t>
  </si>
  <si>
    <t>по ул.Кубанская</t>
  </si>
  <si>
    <t xml:space="preserve"> 0,7 км</t>
  </si>
  <si>
    <t xml:space="preserve"> по ул.Мира</t>
  </si>
  <si>
    <t>0,8 км</t>
  </si>
  <si>
    <t xml:space="preserve">по ул.Носова </t>
  </si>
  <si>
    <t>2,1 км</t>
  </si>
  <si>
    <t xml:space="preserve">по ул.Пролетарская </t>
  </si>
  <si>
    <t>4,2 км</t>
  </si>
  <si>
    <t>по ул.Свободы</t>
  </si>
  <si>
    <t>по ул.Северолиманная</t>
  </si>
  <si>
    <t>0,4 км</t>
  </si>
  <si>
    <t xml:space="preserve">по ул.Таманская </t>
  </si>
  <si>
    <t>2,5 км</t>
  </si>
  <si>
    <t>по ул.Чапаева</t>
  </si>
  <si>
    <t>по ул.Черноморская</t>
  </si>
  <si>
    <t>по ул.Полевая от трассы</t>
  </si>
  <si>
    <t xml:space="preserve"> по ул.86-й км</t>
  </si>
  <si>
    <t>0,1 км</t>
  </si>
  <si>
    <t xml:space="preserve"> по ул.Воинов десантников</t>
  </si>
  <si>
    <t>по пер.Зеленый</t>
  </si>
  <si>
    <t>по ул.Комсомольская</t>
  </si>
  <si>
    <t xml:space="preserve">Автодорога грунт  </t>
  </si>
  <si>
    <t>по пер. Первомайский</t>
  </si>
  <si>
    <t>по пер. Пушкина</t>
  </si>
  <si>
    <t>по ул.Гагарина</t>
  </si>
  <si>
    <t>1,7 км</t>
  </si>
  <si>
    <t>по ул.Кирова</t>
  </si>
  <si>
    <t>по ул.Короткая</t>
  </si>
  <si>
    <t>по ул.Лебединский тупик</t>
  </si>
  <si>
    <t>по ул.Победы</t>
  </si>
  <si>
    <t xml:space="preserve">Автодорога грунт   </t>
  </si>
  <si>
    <t>по ул.Солнечная</t>
  </si>
  <si>
    <t>0,7 км</t>
  </si>
  <si>
    <t>Автодорога к нефтяникам,</t>
  </si>
  <si>
    <t xml:space="preserve"> 1,54км</t>
  </si>
  <si>
    <t xml:space="preserve"> 5,6км</t>
  </si>
  <si>
    <t>от пер. Казачий до моста</t>
  </si>
  <si>
    <t>8,6км</t>
  </si>
  <si>
    <t>от ул.Ленина до пер.Почтового(до кладбища)</t>
  </si>
  <si>
    <t>0,9 км</t>
  </si>
  <si>
    <t xml:space="preserve">от ул. Ленина до АГРС, бетон </t>
  </si>
  <si>
    <t xml:space="preserve"> гора Дубовый рынок</t>
  </si>
  <si>
    <t>братская могила,</t>
  </si>
  <si>
    <t xml:space="preserve"> юго-восточная окраина ст-цы Старотитаров-ской </t>
  </si>
  <si>
    <t>сквер</t>
  </si>
  <si>
    <t>Распоряжение администрации Старотитаровского сельского поселения Темрюкского района от 09.08.2016 № 392-р</t>
  </si>
  <si>
    <t>Распоряжение администрации Старотитаровского сельского поселения Темрюкского района от 25.11.2015 № 170-р</t>
  </si>
  <si>
    <t>Распоряжение администрации Старотитаровского сельского поселения Темрюкского района от 04.12.2015 № 186-р</t>
  </si>
  <si>
    <t>Распоряжение администрации Старотитаровского сельского поселения Темрюкского района от 29.09.2016 № 505-р</t>
  </si>
  <si>
    <t>Диван ДК (1 штука)</t>
  </si>
  <si>
    <t>Распоряжение администрации Старотитаровского сельского поселения Темрюкского района от 29.09.2016 № 504-р</t>
  </si>
  <si>
    <t>Шкаф ДК (1 штука)</t>
  </si>
  <si>
    <t>Стеллаж (1 штука)</t>
  </si>
  <si>
    <t>Душевая с руковами (10 штук)</t>
  </si>
  <si>
    <t>Головной убор(10 штук)</t>
  </si>
  <si>
    <t>Костюм "Дед Мороз"</t>
  </si>
  <si>
    <t>Раздел 2</t>
  </si>
  <si>
    <t>Моноблок Lenovo C360/19,5", белая проводная (USB), белая оптичесая (USB)/Windows8.1 (Опариной Т.И.)</t>
  </si>
  <si>
    <t xml:space="preserve">Моноблок Lenovo C360/19,5", белая проводная (USB), белая оптичесая (USB)/Windows8.1 </t>
  </si>
  <si>
    <t>Моноблок Lenovo C360/19,5", белая проводная (USB), белая оптичесая (USB)/Windows8.2</t>
  </si>
  <si>
    <t>МФУ (принтер, копир,сканер) Brother  DCP-1512R (Бух)</t>
  </si>
  <si>
    <t>06.11.2014 г.</t>
  </si>
  <si>
    <t>Принер Kyosera FS 1040</t>
  </si>
  <si>
    <t>30.12.2015 г.</t>
  </si>
  <si>
    <t>Кресло офисное Senator</t>
  </si>
  <si>
    <t>02.04.2012 г.</t>
  </si>
  <si>
    <t>Счетчик эл. NP71L</t>
  </si>
  <si>
    <t>22.08.2014 г.</t>
  </si>
  <si>
    <t>Сплит система LG G09ST</t>
  </si>
  <si>
    <t>26.09.2014г.</t>
  </si>
  <si>
    <t>Выписка из Единого государственного реестра прав на недвижимое имущетсво и сделок с ним № 23-23/044-23/044/803/2016-3261/1 от 05.12.2016 г.</t>
  </si>
  <si>
    <t>Выписка из Единого государственного реестра прав на недвижимое имущетсво и сделок с ним № 23-23/044-23/044/803/2016-3271/1 от 05.12.2016 г.</t>
  </si>
  <si>
    <t>Выписка из Единого государственного реестра прав на недвижимое имущество и сделок сним № 23:30:0000000:2632-23/044/2017-1 от 26.04.2017</t>
  </si>
  <si>
    <t>Распоряжение администрации Старотитаровского сельского поселения Темрюкского района от 30.12.2011г. № 226-р "О постановке в казну Старотитаровского сельского поселения Темрюкского района объекта : "Газоснабжение жилого дома № 80 по ул. Коммунистическая"</t>
  </si>
  <si>
    <t>по ул.Пролетарская от пер. Школьный  до внешней границы жилого дома № 195а по ул.Пролетарской</t>
  </si>
  <si>
    <t>Распоряжение главы муниципального образования Темрюкский район от 11.10.2013 г. № 181-р</t>
  </si>
  <si>
    <t>Гранитный памятник</t>
  </si>
  <si>
    <t>ст.Старотитаровская, ул.Ленина</t>
  </si>
  <si>
    <t>детская площадка(земельный участок)</t>
  </si>
  <si>
    <t xml:space="preserve"> п. Октябрьский (городок водников)</t>
  </si>
  <si>
    <t>площадь - 0,01 га,</t>
  </si>
  <si>
    <t xml:space="preserve"> ул. Заводская</t>
  </si>
  <si>
    <t>Реконструкция уличного освещения(замена кабеля и светильников)</t>
  </si>
  <si>
    <t>ул.Ленина от пер.Нового до пер.Ильича:от пер. Казачьего, по ул. Садовой от пер. Казачьегодо пер. Почтового;по пер. Почтовому от ул. Садовой до Красная площадь</t>
  </si>
  <si>
    <t>Водопровод</t>
  </si>
  <si>
    <t>по ул. Пролетарская от пер. Красноармейского до пер. Почтового</t>
  </si>
  <si>
    <t>268 м.</t>
  </si>
  <si>
    <t>Распоряжение главы Старотитаровского сельского поселения Темрюкский район от 05.09.2016 г. № 433-р</t>
  </si>
  <si>
    <t>по ул. Садовой от ж.д. №1 до ж.д. №21</t>
  </si>
  <si>
    <t>260 м.</t>
  </si>
  <si>
    <t>по ул. Пролетарской от ж.д. №122 до пер. Красноармейского</t>
  </si>
  <si>
    <t>150 м.</t>
  </si>
  <si>
    <t>по ул. Пролетарской от ж.д. № 240 до пер. Нового</t>
  </si>
  <si>
    <t>50 м.</t>
  </si>
  <si>
    <t>по ул. Пролетарской от ж.д. № 240 до ж.д. №242</t>
  </si>
  <si>
    <t>по ул. Ленина от ж.д. 2/2 до ж.д. 2/20</t>
  </si>
  <si>
    <t>23:30:0903018:392</t>
  </si>
  <si>
    <t>1383 м.</t>
  </si>
  <si>
    <t>Распоряжение главы Старотитаровского сельского поселения Темрюкский район от 21.09.2016 г. № 480-р</t>
  </si>
  <si>
    <t>по ул. Садовой от ж.д. №261 до ж.д. №269</t>
  </si>
  <si>
    <t>23:30:0903012:31</t>
  </si>
  <si>
    <t>38 м.</t>
  </si>
  <si>
    <t>по ул. Садовой от пе. Степного до пер. Нового</t>
  </si>
  <si>
    <t>23:30:0000000:2262</t>
  </si>
  <si>
    <t>198 м.</t>
  </si>
  <si>
    <t>по ул. Садовой к ж.д.№ 60</t>
  </si>
  <si>
    <t>24 м.</t>
  </si>
  <si>
    <t>по ул. Ленина от пер. Нового до ж.д. №374</t>
  </si>
  <si>
    <t>23:30:0000000:2265</t>
  </si>
  <si>
    <t>120 м.</t>
  </si>
  <si>
    <t xml:space="preserve">по ул. Ленина от ул. Крылова до ул. Гоголя </t>
  </si>
  <si>
    <t>23:30:0903006:797</t>
  </si>
  <si>
    <t>1031 м.</t>
  </si>
  <si>
    <t>по ул. Ленина от ж.д. №251 до ж.д. 255</t>
  </si>
  <si>
    <t>23:30:0903004:412</t>
  </si>
  <si>
    <t>83 м.</t>
  </si>
  <si>
    <t>Земельный участок - земли населенных пунктов магазины</t>
  </si>
  <si>
    <t>Распоряжение администрации Старотитаровского сельского поселения Темрюкский район от 03.12.2020 г № 183-р</t>
  </si>
  <si>
    <t xml:space="preserve">Земельный участок, категория земель-для эксплуатации и обслуживания кладбища </t>
  </si>
  <si>
    <t>Распоряжение администрации Старотитаровского сельского поселения Темрюкского района от 03.12.2020 г. № 183-р</t>
  </si>
  <si>
    <t>МФУ (принтер,копир, сканер) Brother DCP - 1512R (USB 2.0, 2400*600 dpi,20 стр/мин, А4)</t>
  </si>
  <si>
    <t>Механическое оборудование сцены зрительного зала в сборе: закладная несущая труба для штанкета, канат стальной, стяжка винтовая, талреп театральный (пластинка-вилка), узел (крепление грузовых и тяговых канатов полиспастных подъемов), зажим для каната стального, узел (сцепление круга с кольцом, хомут шьанкетный)</t>
  </si>
  <si>
    <t>Механическое оборудование сцены зрительного зала в сборе: элемент крепления на дороге занавеса, элемент крепления дороги занавеса к закладной трубе, закладная несущая труба, шина пластиковая, оборудование сценических подъемов: дорога антрактно-раздвижного занавеса, механизм прямого занавеса под тросовый привод</t>
  </si>
  <si>
    <t>Насос центробежный "Вихрь"</t>
  </si>
  <si>
    <t>01.12,2017</t>
  </si>
  <si>
    <t>Распоряжение главы Старотитаровского сельского поселения №356-р от 01.12.2017 г.</t>
  </si>
  <si>
    <t>Всего по  МБУ КСЦ</t>
  </si>
  <si>
    <t>Реестр муниципальной собственности Старотитаровского сельского поселения Темрюкского района</t>
  </si>
  <si>
    <t>Приложение</t>
  </si>
  <si>
    <t>Совета Старотитаровского сельского поселения</t>
  </si>
  <si>
    <t>Раздел 1</t>
  </si>
  <si>
    <t>Темрюкского района</t>
  </si>
  <si>
    <t>Сведения о муниципальном недвижимом имуществе</t>
  </si>
  <si>
    <t>Наименование объекта недвижимости</t>
  </si>
  <si>
    <t>Адрес (местоположение) объекта недвижимости</t>
  </si>
  <si>
    <t>Кадастровый номер объекта недвижимости</t>
  </si>
  <si>
    <t>Площадь, протяженность и (или) иные параметры, характеризующие физические свойства объекта недвижимости</t>
  </si>
  <si>
    <t>Сведения о первоначальной (балансовой) стоимости объекта недвижимости (рубли)</t>
  </si>
  <si>
    <t>Сведения о кадастровой стоимости объекта недвижимости</t>
  </si>
  <si>
    <t>Реквизиты документов-оснований возникновения (прекращения) права муниципальной собственности на объект недвижимости</t>
  </si>
  <si>
    <t xml:space="preserve">Муниципальное бюджетное учреждение Физкультурно-оздоровительный спортивный клуб "Виктория" Старотитаровского сельского поселения Темрюкского района
</t>
  </si>
  <si>
    <t xml:space="preserve">Муниципальное бюджетное  учреждение Физкультурно-оздоровительный спортивный клуб "Виктория" Старотитаровского сельского поселения Темрюкского района
</t>
  </si>
  <si>
    <t xml:space="preserve">к решению XXIII сессии </t>
  </si>
  <si>
    <t>от 21.01.2021 № 101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</si>
</sst>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188" fontId="1" fillId="0" borderId="10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distributed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188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8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188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188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10" xfId="0" applyFont="1" applyFill="1" applyBorder="1" applyAlignment="1">
      <alignment wrapText="1"/>
    </xf>
    <xf numFmtId="188" fontId="14" fillId="0" borderId="10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188" fontId="12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 horizontal="right"/>
    </xf>
    <xf numFmtId="14" fontId="12" fillId="0" borderId="10" xfId="0" applyNumberFormat="1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wrapText="1"/>
    </xf>
    <xf numFmtId="14" fontId="12" fillId="0" borderId="10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vertical="top"/>
    </xf>
    <xf numFmtId="0" fontId="12" fillId="0" borderId="14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188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89" fontId="12" fillId="0" borderId="10" xfId="0" applyNumberFormat="1" applyFont="1" applyFill="1" applyBorder="1" applyAlignment="1">
      <alignment horizontal="right"/>
    </xf>
    <xf numFmtId="189" fontId="12" fillId="0" borderId="10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9" fontId="12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wrapText="1"/>
    </xf>
    <xf numFmtId="189" fontId="12" fillId="0" borderId="12" xfId="0" applyNumberFormat="1" applyFont="1" applyFill="1" applyBorder="1" applyAlignment="1">
      <alignment horizontal="right"/>
    </xf>
    <xf numFmtId="189" fontId="12" fillId="0" borderId="12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wrapText="1"/>
    </xf>
    <xf numFmtId="188" fontId="14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14" fontId="12" fillId="0" borderId="10" xfId="0" applyNumberFormat="1" applyFont="1" applyFill="1" applyBorder="1" applyAlignment="1">
      <alignment horizontal="right"/>
    </xf>
    <xf numFmtId="0" fontId="12" fillId="0" borderId="12" xfId="0" applyNumberFormat="1" applyFont="1" applyFill="1" applyBorder="1" applyAlignment="1">
      <alignment vertical="top" wrapText="1"/>
    </xf>
    <xf numFmtId="4" fontId="12" fillId="0" borderId="16" xfId="0" applyNumberFormat="1" applyFont="1" applyFill="1" applyBorder="1" applyAlignment="1">
      <alignment vertical="top"/>
    </xf>
    <xf numFmtId="188" fontId="12" fillId="0" borderId="12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 wrapText="1"/>
    </xf>
    <xf numFmtId="188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right" vertical="top" wrapText="1"/>
    </xf>
    <xf numFmtId="4" fontId="12" fillId="0" borderId="10" xfId="0" applyNumberFormat="1" applyFont="1" applyFill="1" applyBorder="1" applyAlignment="1">
      <alignment horizontal="right" vertical="top"/>
    </xf>
    <xf numFmtId="189" fontId="12" fillId="0" borderId="13" xfId="0" applyNumberFormat="1" applyFont="1" applyFill="1" applyBorder="1" applyAlignment="1">
      <alignment/>
    </xf>
    <xf numFmtId="189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right" vertical="top"/>
    </xf>
    <xf numFmtId="4" fontId="12" fillId="0" borderId="13" xfId="0" applyNumberFormat="1" applyFont="1" applyFill="1" applyBorder="1" applyAlignment="1">
      <alignment horizontal="right" vertical="top"/>
    </xf>
    <xf numFmtId="14" fontId="12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189" fontId="12" fillId="0" borderId="14" xfId="0" applyNumberFormat="1" applyFont="1" applyFill="1" applyBorder="1" applyAlignment="1">
      <alignment/>
    </xf>
    <xf numFmtId="14" fontId="12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 wrapText="1"/>
    </xf>
    <xf numFmtId="189" fontId="12" fillId="0" borderId="12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 vertical="top"/>
    </xf>
    <xf numFmtId="189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12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188" fontId="14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88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188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left" vertical="center"/>
    </xf>
    <xf numFmtId="18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189" fontId="8" fillId="0" borderId="10" xfId="0" applyNumberFormat="1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89" fontId="9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right" wrapText="1"/>
    </xf>
    <xf numFmtId="189" fontId="8" fillId="0" borderId="0" xfId="0" applyNumberFormat="1" applyFont="1" applyFill="1" applyBorder="1" applyAlignment="1">
      <alignment horizontal="left" wrapText="1"/>
    </xf>
    <xf numFmtId="18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18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88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right" wrapText="1"/>
    </xf>
    <xf numFmtId="188" fontId="9" fillId="0" borderId="13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distributed" wrapText="1"/>
    </xf>
    <xf numFmtId="188" fontId="8" fillId="0" borderId="10" xfId="0" applyNumberFormat="1" applyFont="1" applyFill="1" applyBorder="1" applyAlignment="1">
      <alignment horizontal="left" vertical="center" wrapText="1"/>
    </xf>
    <xf numFmtId="18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distributed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distributed" wrapText="1"/>
    </xf>
    <xf numFmtId="189" fontId="9" fillId="0" borderId="10" xfId="0" applyNumberFormat="1" applyFont="1" applyFill="1" applyBorder="1" applyAlignment="1">
      <alignment vertical="distributed" wrapText="1"/>
    </xf>
    <xf numFmtId="0" fontId="9" fillId="0" borderId="13" xfId="0" applyFont="1" applyFill="1" applyBorder="1" applyAlignment="1">
      <alignment horizontal="left" vertical="distributed" wrapText="1"/>
    </xf>
    <xf numFmtId="189" fontId="8" fillId="0" borderId="10" xfId="0" applyNumberFormat="1" applyFont="1" applyFill="1" applyBorder="1" applyAlignment="1">
      <alignment horizontal="left" vertical="distributed" wrapText="1"/>
    </xf>
    <xf numFmtId="188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wrapText="1"/>
    </xf>
    <xf numFmtId="188" fontId="8" fillId="0" borderId="1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wrapText="1"/>
    </xf>
    <xf numFmtId="18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189" fontId="9" fillId="0" borderId="0" xfId="0" applyNumberFormat="1" applyFont="1" applyFill="1" applyAlignment="1">
      <alignment horizontal="left" wrapText="1"/>
    </xf>
    <xf numFmtId="18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189" fontId="9" fillId="0" borderId="0" xfId="0" applyNumberFormat="1" applyFont="1" applyFill="1" applyAlignment="1">
      <alignment horizontal="left"/>
    </xf>
    <xf numFmtId="189" fontId="9" fillId="0" borderId="0" xfId="0" applyNumberFormat="1" applyFont="1" applyFill="1" applyAlignment="1">
      <alignment/>
    </xf>
    <xf numFmtId="0" fontId="0" fillId="33" borderId="0" xfId="0" applyFont="1" applyFill="1" applyAlignment="1">
      <alignment vertical="distributed" wrapText="1"/>
    </xf>
    <xf numFmtId="0" fontId="12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right" wrapText="1"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0" fillId="33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188" fontId="13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88" fontId="12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left" vertical="center"/>
    </xf>
    <xf numFmtId="188" fontId="12" fillId="0" borderId="10" xfId="0" applyNumberFormat="1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wrapText="1"/>
    </xf>
    <xf numFmtId="4" fontId="12" fillId="0" borderId="13" xfId="0" applyNumberFormat="1" applyFont="1" applyFill="1" applyBorder="1" applyAlignment="1">
      <alignment horizontal="left"/>
    </xf>
    <xf numFmtId="14" fontId="12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distributed" wrapText="1"/>
    </xf>
    <xf numFmtId="188" fontId="9" fillId="0" borderId="10" xfId="0" applyNumberFormat="1" applyFont="1" applyFill="1" applyBorder="1" applyAlignment="1">
      <alignment horizontal="left" vertical="distributed" wrapText="1"/>
    </xf>
    <xf numFmtId="167" fontId="9" fillId="0" borderId="10" xfId="0" applyNumberFormat="1" applyFont="1" applyFill="1" applyBorder="1" applyAlignment="1">
      <alignment horizontal="left" vertical="distributed" wrapText="1"/>
    </xf>
    <xf numFmtId="189" fontId="9" fillId="0" borderId="10" xfId="0" applyNumberFormat="1" applyFont="1" applyFill="1" applyBorder="1" applyAlignment="1">
      <alignment horizontal="left" vertical="distributed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188" fontId="9" fillId="0" borderId="10" xfId="0" applyNumberFormat="1" applyFont="1" applyFill="1" applyBorder="1" applyAlignment="1">
      <alignment horizontal="left" vertical="top" wrapText="1"/>
    </xf>
    <xf numFmtId="189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left" vertical="center" wrapText="1"/>
    </xf>
    <xf numFmtId="189" fontId="12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distributed" wrapText="1"/>
    </xf>
    <xf numFmtId="188" fontId="9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189" fontId="9" fillId="0" borderId="10" xfId="0" applyNumberFormat="1" applyFont="1" applyFill="1" applyBorder="1" applyAlignment="1">
      <alignment horizontal="left" vertical="top" wrapText="1"/>
    </xf>
    <xf numFmtId="188" fontId="9" fillId="0" borderId="2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Fill="1" applyBorder="1" applyAlignment="1">
      <alignment horizontal="left" vertical="top" wrapText="1"/>
    </xf>
    <xf numFmtId="18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right" vertical="center" wrapText="1"/>
    </xf>
    <xf numFmtId="188" fontId="9" fillId="0" borderId="0" xfId="0" applyNumberFormat="1" applyFont="1" applyFill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4" fillId="0" borderId="21" xfId="0" applyFont="1" applyFill="1" applyBorder="1" applyAlignment="1">
      <alignment wrapText="1"/>
    </xf>
    <xf numFmtId="188" fontId="14" fillId="0" borderId="21" xfId="0" applyNumberFormat="1" applyFont="1" applyFill="1" applyBorder="1" applyAlignment="1">
      <alignment wrapText="1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0" fontId="12" fillId="0" borderId="14" xfId="0" applyNumberFormat="1" applyFont="1" applyFill="1" applyBorder="1" applyAlignment="1">
      <alignment vertical="top" wrapText="1"/>
    </xf>
    <xf numFmtId="4" fontId="12" fillId="0" borderId="14" xfId="0" applyNumberFormat="1" applyFont="1" applyFill="1" applyBorder="1" applyAlignment="1">
      <alignment vertical="top"/>
    </xf>
    <xf numFmtId="188" fontId="12" fillId="0" borderId="14" xfId="0" applyNumberFormat="1" applyFont="1" applyFill="1" applyBorder="1" applyAlignment="1">
      <alignment wrapText="1"/>
    </xf>
    <xf numFmtId="0" fontId="12" fillId="0" borderId="14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vertical="center"/>
    </xf>
    <xf numFmtId="14" fontId="12" fillId="0" borderId="12" xfId="0" applyNumberFormat="1" applyFont="1" applyFill="1" applyBorder="1" applyAlignment="1">
      <alignment horizontal="left" wrapText="1"/>
    </xf>
    <xf numFmtId="4" fontId="1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9" fillId="0" borderId="18" xfId="0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4" fontId="12" fillId="0" borderId="10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wrapText="1"/>
    </xf>
    <xf numFmtId="14" fontId="14" fillId="0" borderId="10" xfId="0" applyNumberFormat="1" applyFont="1" applyFill="1" applyBorder="1" applyAlignment="1">
      <alignment horizontal="left" vertical="center"/>
    </xf>
    <xf numFmtId="14" fontId="14" fillId="0" borderId="10" xfId="0" applyNumberFormat="1" applyFont="1" applyFill="1" applyBorder="1" applyAlignment="1">
      <alignment horizontal="left" vertical="top" wrapText="1"/>
    </xf>
    <xf numFmtId="188" fontId="3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right" wrapText="1"/>
    </xf>
    <xf numFmtId="0" fontId="12" fillId="0" borderId="10" xfId="0" applyNumberFormat="1" applyFont="1" applyFill="1" applyBorder="1" applyAlignment="1">
      <alignment vertical="top" wrapText="1"/>
    </xf>
    <xf numFmtId="0" fontId="12" fillId="0" borderId="23" xfId="0" applyNumberFormat="1" applyFont="1" applyFill="1" applyBorder="1" applyAlignment="1">
      <alignment vertical="top" wrapText="1"/>
    </xf>
    <xf numFmtId="4" fontId="12" fillId="0" borderId="24" xfId="0" applyNumberFormat="1" applyFont="1" applyFill="1" applyBorder="1" applyAlignment="1">
      <alignment horizontal="right" vertical="top"/>
    </xf>
    <xf numFmtId="14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wrapText="1"/>
    </xf>
    <xf numFmtId="188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distributed" wrapText="1"/>
    </xf>
    <xf numFmtId="0" fontId="9" fillId="0" borderId="25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right" vertical="center" wrapText="1"/>
    </xf>
    <xf numFmtId="188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2" fillId="0" borderId="25" xfId="0" applyFont="1" applyFill="1" applyBorder="1" applyAlignment="1">
      <alignment horizontal="left" wrapText="1"/>
    </xf>
    <xf numFmtId="189" fontId="12" fillId="0" borderId="25" xfId="0" applyNumberFormat="1" applyFont="1" applyFill="1" applyBorder="1" applyAlignment="1">
      <alignment horizontal="right"/>
    </xf>
    <xf numFmtId="0" fontId="12" fillId="0" borderId="27" xfId="0" applyNumberFormat="1" applyFont="1" applyFill="1" applyBorder="1" applyAlignment="1">
      <alignment vertical="top" wrapText="1"/>
    </xf>
    <xf numFmtId="4" fontId="12" fillId="0" borderId="25" xfId="0" applyNumberFormat="1" applyFont="1" applyFill="1" applyBorder="1" applyAlignment="1">
      <alignment horizontal="right" vertical="top"/>
    </xf>
    <xf numFmtId="14" fontId="12" fillId="0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top"/>
    </xf>
    <xf numFmtId="1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14" fontId="12" fillId="0" borderId="25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 horizontal="right"/>
    </xf>
    <xf numFmtId="14" fontId="12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wrapText="1"/>
    </xf>
    <xf numFmtId="0" fontId="12" fillId="0" borderId="26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89" fontId="9" fillId="0" borderId="10" xfId="0" applyNumberFormat="1" applyFont="1" applyFill="1" applyBorder="1" applyAlignment="1">
      <alignment horizontal="center" vertical="distributed" wrapText="1"/>
    </xf>
    <xf numFmtId="189" fontId="9" fillId="0" borderId="10" xfId="0" applyNumberFormat="1" applyFont="1" applyFill="1" applyBorder="1" applyAlignment="1">
      <alignment horizontal="center" wrapText="1"/>
    </xf>
    <xf numFmtId="189" fontId="9" fillId="0" borderId="12" xfId="0" applyNumberFormat="1" applyFont="1" applyFill="1" applyBorder="1" applyAlignment="1">
      <alignment horizontal="center" wrapText="1"/>
    </xf>
    <xf numFmtId="189" fontId="9" fillId="0" borderId="10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188" fontId="14" fillId="0" borderId="10" xfId="0" applyNumberFormat="1" applyFont="1" applyFill="1" applyBorder="1" applyAlignment="1">
      <alignment horizontal="center"/>
    </xf>
    <xf numFmtId="188" fontId="12" fillId="0" borderId="10" xfId="0" applyNumberFormat="1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9" fillId="0" borderId="12" xfId="0" applyFont="1" applyFill="1" applyBorder="1" applyAlignment="1">
      <alignment vertical="distributed" wrapText="1"/>
    </xf>
    <xf numFmtId="0" fontId="0" fillId="0" borderId="20" xfId="0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34" borderId="29" xfId="0" applyFont="1" applyFill="1" applyBorder="1" applyAlignment="1">
      <alignment horizontal="left" vertical="top" wrapText="1"/>
    </xf>
    <xf numFmtId="0" fontId="8" fillId="34" borderId="2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distributed" wrapText="1"/>
    </xf>
    <xf numFmtId="0" fontId="8" fillId="0" borderId="15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left" vertical="distributed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28" xfId="0" applyFont="1" applyFill="1" applyBorder="1" applyAlignment="1">
      <alignment horizontal="left" wrapText="1"/>
    </xf>
    <xf numFmtId="0" fontId="14" fillId="34" borderId="13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5" fillId="34" borderId="13" xfId="0" applyFont="1" applyFill="1" applyBorder="1" applyAlignment="1">
      <alignment vertical="top" wrapText="1"/>
    </xf>
    <xf numFmtId="0" fontId="15" fillId="34" borderId="15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92"/>
  <sheetViews>
    <sheetView tabSelected="1" zoomScale="60" zoomScaleNormal="60" zoomScalePageLayoutView="0" workbookViewId="0" topLeftCell="A1">
      <selection activeCell="E1" sqref="E1"/>
    </sheetView>
  </sheetViews>
  <sheetFormatPr defaultColWidth="9.140625" defaultRowHeight="12.75"/>
  <cols>
    <col min="1" max="1" width="5.57421875" style="153" customWidth="1"/>
    <col min="2" max="2" width="21.8515625" style="148" customWidth="1"/>
    <col min="3" max="3" width="32.28125" style="215" customWidth="1"/>
    <col min="4" max="4" width="22.8515625" style="148" customWidth="1"/>
    <col min="5" max="5" width="16.00390625" style="148" customWidth="1"/>
    <col min="6" max="6" width="18.57421875" style="153" customWidth="1"/>
    <col min="7" max="7" width="19.421875" style="153" customWidth="1"/>
    <col min="8" max="8" width="16.8515625" style="148" customWidth="1"/>
    <col min="9" max="9" width="25.00390625" style="148" customWidth="1"/>
    <col min="10" max="10" width="21.7109375" style="148" customWidth="1"/>
    <col min="11" max="11" width="13.140625" style="148" customWidth="1"/>
    <col min="12" max="12" width="23.57421875" style="148" customWidth="1"/>
    <col min="13" max="16384" width="9.140625" style="17" customWidth="1"/>
  </cols>
  <sheetData>
    <row r="1" spans="2:12" ht="15.75" customHeight="1">
      <c r="B1" s="154"/>
      <c r="C1" s="155"/>
      <c r="D1" s="154"/>
      <c r="E1" s="156"/>
      <c r="F1" s="157"/>
      <c r="K1" s="158"/>
      <c r="L1" s="158"/>
    </row>
    <row r="2" spans="1:12" ht="23.25" customHeight="1">
      <c r="A2" s="159" t="s">
        <v>2700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 t="s">
        <v>2701</v>
      </c>
    </row>
    <row r="3" spans="1:12" ht="24.75" customHeight="1">
      <c r="A3" s="372" t="s">
        <v>677</v>
      </c>
      <c r="B3" s="372"/>
      <c r="C3" s="372"/>
      <c r="D3" s="372"/>
      <c r="E3" s="372"/>
      <c r="F3" s="372"/>
      <c r="K3" s="158"/>
      <c r="L3" s="158" t="s">
        <v>2715</v>
      </c>
    </row>
    <row r="4" spans="2:12" ht="15.75" customHeight="1">
      <c r="B4" s="154"/>
      <c r="C4" s="155"/>
      <c r="D4" s="154"/>
      <c r="E4" s="154"/>
      <c r="F4" s="157"/>
      <c r="L4" s="158" t="s">
        <v>2702</v>
      </c>
    </row>
    <row r="5" spans="1:12" ht="15.75" customHeight="1">
      <c r="A5" s="373" t="s">
        <v>2703</v>
      </c>
      <c r="B5" s="373"/>
      <c r="C5" s="162"/>
      <c r="D5" s="162"/>
      <c r="E5" s="162"/>
      <c r="F5" s="157"/>
      <c r="L5" s="158" t="s">
        <v>2704</v>
      </c>
    </row>
    <row r="6" spans="1:12" ht="15.75" customHeight="1">
      <c r="A6" s="161"/>
      <c r="B6" s="161"/>
      <c r="C6" s="162"/>
      <c r="D6" s="162"/>
      <c r="E6" s="162"/>
      <c r="F6" s="157"/>
      <c r="L6" s="158" t="s">
        <v>2716</v>
      </c>
    </row>
    <row r="7" spans="1:6" ht="15.75" customHeight="1">
      <c r="A7" s="153" t="s">
        <v>2705</v>
      </c>
      <c r="B7" s="161"/>
      <c r="C7" s="162"/>
      <c r="D7" s="162"/>
      <c r="E7" s="162"/>
      <c r="F7" s="157"/>
    </row>
    <row r="8" spans="1:6" ht="15.75" customHeight="1">
      <c r="A8" s="161"/>
      <c r="B8" s="161"/>
      <c r="C8" s="162"/>
      <c r="D8" s="162"/>
      <c r="E8" s="162"/>
      <c r="F8" s="157"/>
    </row>
    <row r="9" spans="2:6" ht="15.75" customHeight="1">
      <c r="B9" s="154"/>
      <c r="C9" s="162"/>
      <c r="D9" s="162"/>
      <c r="E9" s="162"/>
      <c r="F9" s="157"/>
    </row>
    <row r="10" spans="1:12" s="10" customFormat="1" ht="194.25" customHeight="1">
      <c r="A10" s="163" t="s">
        <v>956</v>
      </c>
      <c r="B10" s="164" t="s">
        <v>2706</v>
      </c>
      <c r="C10" s="165" t="s">
        <v>2707</v>
      </c>
      <c r="D10" s="165" t="s">
        <v>2708</v>
      </c>
      <c r="E10" s="165" t="s">
        <v>2709</v>
      </c>
      <c r="F10" s="163" t="s">
        <v>2710</v>
      </c>
      <c r="G10" s="163" t="s">
        <v>959</v>
      </c>
      <c r="H10" s="164" t="s">
        <v>2711</v>
      </c>
      <c r="I10" s="164" t="s">
        <v>2712</v>
      </c>
      <c r="J10" s="164" t="s">
        <v>697</v>
      </c>
      <c r="K10" s="164" t="s">
        <v>698</v>
      </c>
      <c r="L10" s="164" t="s">
        <v>699</v>
      </c>
    </row>
    <row r="11" spans="1:12" ht="21" customHeight="1">
      <c r="A11" s="166">
        <v>1</v>
      </c>
      <c r="B11" s="167">
        <v>2</v>
      </c>
      <c r="C11" s="168" t="s">
        <v>700</v>
      </c>
      <c r="D11" s="168" t="s">
        <v>701</v>
      </c>
      <c r="E11" s="168" t="s">
        <v>702</v>
      </c>
      <c r="F11" s="166">
        <v>6</v>
      </c>
      <c r="G11" s="166">
        <v>7</v>
      </c>
      <c r="H11" s="167">
        <v>8</v>
      </c>
      <c r="I11" s="167">
        <v>9</v>
      </c>
      <c r="J11" s="167">
        <v>10</v>
      </c>
      <c r="K11" s="167">
        <v>11</v>
      </c>
      <c r="L11" s="167">
        <v>12</v>
      </c>
    </row>
    <row r="12" spans="1:12" ht="15.75" customHeight="1">
      <c r="A12" s="374" t="s">
        <v>703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</row>
    <row r="13" spans="1:12" ht="15.75" customHeight="1">
      <c r="A13" s="376" t="s">
        <v>1531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</row>
    <row r="14" spans="1:12" ht="180" customHeight="1">
      <c r="A14" s="170">
        <v>1</v>
      </c>
      <c r="B14" s="170" t="s">
        <v>704</v>
      </c>
      <c r="C14" s="171" t="s">
        <v>1895</v>
      </c>
      <c r="D14" s="224" t="s">
        <v>1197</v>
      </c>
      <c r="E14" s="172" t="s">
        <v>679</v>
      </c>
      <c r="F14" s="173">
        <v>6354456.24</v>
      </c>
      <c r="G14" s="173">
        <v>2795635.96</v>
      </c>
      <c r="H14" s="174" t="s">
        <v>1198</v>
      </c>
      <c r="I14" s="193" t="s">
        <v>2055</v>
      </c>
      <c r="J14" s="175" t="s">
        <v>80</v>
      </c>
      <c r="K14" s="225" t="s">
        <v>680</v>
      </c>
      <c r="L14" s="175" t="s">
        <v>1909</v>
      </c>
    </row>
    <row r="15" spans="1:12" ht="15.75" customHeight="1">
      <c r="A15" s="377" t="s">
        <v>681</v>
      </c>
      <c r="B15" s="377"/>
      <c r="C15" s="377"/>
      <c r="D15" s="377"/>
      <c r="E15" s="377"/>
      <c r="F15" s="177">
        <f>F14</f>
        <v>6354456.24</v>
      </c>
      <c r="G15" s="177">
        <f>G14</f>
        <v>2795635.96</v>
      </c>
      <c r="H15" s="174"/>
      <c r="I15" s="175"/>
      <c r="J15" s="175"/>
      <c r="K15" s="175"/>
      <c r="L15" s="175"/>
    </row>
    <row r="16" spans="1:12" ht="15.75" customHeight="1">
      <c r="A16" s="178"/>
      <c r="B16" s="178"/>
      <c r="C16" s="178"/>
      <c r="D16" s="178"/>
      <c r="E16" s="179"/>
      <c r="F16" s="177"/>
      <c r="G16" s="177"/>
      <c r="H16" s="174"/>
      <c r="I16" s="175"/>
      <c r="J16" s="175"/>
      <c r="K16" s="175"/>
      <c r="L16" s="175"/>
    </row>
    <row r="17" spans="1:39" s="379" customFormat="1" ht="15.75" customHeight="1">
      <c r="A17" s="378" t="s">
        <v>682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</row>
    <row r="18" spans="1:12" s="18" customFormat="1" ht="90.75" customHeight="1">
      <c r="A18" s="170">
        <v>2</v>
      </c>
      <c r="B18" s="170" t="s">
        <v>683</v>
      </c>
      <c r="C18" s="170" t="s">
        <v>684</v>
      </c>
      <c r="D18" s="170"/>
      <c r="E18" s="170"/>
      <c r="F18" s="180">
        <v>83316.35</v>
      </c>
      <c r="G18" s="180">
        <v>83316.35</v>
      </c>
      <c r="H18" s="359" t="s">
        <v>82</v>
      </c>
      <c r="I18" s="370" t="s">
        <v>2055</v>
      </c>
      <c r="J18" s="175" t="s">
        <v>80</v>
      </c>
      <c r="K18" s="175"/>
      <c r="L18" s="175"/>
    </row>
    <row r="19" spans="1:12" s="18" customFormat="1" ht="79.5" customHeight="1">
      <c r="A19" s="170">
        <v>3</v>
      </c>
      <c r="B19" s="170" t="s">
        <v>683</v>
      </c>
      <c r="C19" s="170" t="s">
        <v>685</v>
      </c>
      <c r="D19" s="170"/>
      <c r="E19" s="170"/>
      <c r="F19" s="180">
        <v>82799.17</v>
      </c>
      <c r="G19" s="180">
        <v>82799.17</v>
      </c>
      <c r="H19" s="359" t="s">
        <v>82</v>
      </c>
      <c r="I19" s="371"/>
      <c r="J19" s="175" t="s">
        <v>80</v>
      </c>
      <c r="K19" s="175"/>
      <c r="L19" s="175"/>
    </row>
    <row r="20" spans="1:12" s="18" customFormat="1" ht="81" customHeight="1">
      <c r="A20" s="170">
        <v>4</v>
      </c>
      <c r="B20" s="170" t="s">
        <v>686</v>
      </c>
      <c r="C20" s="170" t="s">
        <v>687</v>
      </c>
      <c r="D20" s="170"/>
      <c r="E20" s="170"/>
      <c r="F20" s="180">
        <v>415956.72</v>
      </c>
      <c r="G20" s="180">
        <v>360495.84</v>
      </c>
      <c r="H20" s="360" t="s">
        <v>82</v>
      </c>
      <c r="I20" s="371"/>
      <c r="J20" s="335" t="s">
        <v>80</v>
      </c>
      <c r="K20" s="175"/>
      <c r="L20" s="175"/>
    </row>
    <row r="21" spans="1:12" s="18" customFormat="1" ht="15.75" customHeight="1">
      <c r="A21" s="377" t="s">
        <v>681</v>
      </c>
      <c r="B21" s="377"/>
      <c r="C21" s="377"/>
      <c r="D21" s="377"/>
      <c r="E21" s="377"/>
      <c r="F21" s="177">
        <f>F20+F19+F18</f>
        <v>582072.24</v>
      </c>
      <c r="G21" s="177">
        <f>G20+G19+G18</f>
        <v>526611.36</v>
      </c>
      <c r="H21" s="174"/>
      <c r="I21" s="336"/>
      <c r="J21" s="175"/>
      <c r="K21" s="175"/>
      <c r="L21" s="175"/>
    </row>
    <row r="22" spans="1:12" s="18" customFormat="1" ht="15.75" customHeight="1">
      <c r="A22" s="181"/>
      <c r="B22" s="181"/>
      <c r="C22" s="182"/>
      <c r="D22" s="182"/>
      <c r="E22" s="182"/>
      <c r="F22" s="183"/>
      <c r="G22" s="183"/>
      <c r="H22" s="184"/>
      <c r="I22" s="185"/>
      <c r="J22" s="185"/>
      <c r="K22" s="185"/>
      <c r="L22" s="185"/>
    </row>
    <row r="23" spans="1:12" ht="15.75" customHeight="1">
      <c r="A23" s="380" t="s">
        <v>1509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</row>
    <row r="24" spans="1:12" ht="15.75" customHeight="1">
      <c r="A24" s="381" t="s">
        <v>1531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3"/>
    </row>
    <row r="25" spans="1:12" ht="70.5" customHeight="1">
      <c r="A25" s="170">
        <v>1</v>
      </c>
      <c r="B25" s="170" t="s">
        <v>1510</v>
      </c>
      <c r="C25" s="171" t="s">
        <v>1511</v>
      </c>
      <c r="D25" s="186" t="s">
        <v>1057</v>
      </c>
      <c r="E25" s="172" t="s">
        <v>1512</v>
      </c>
      <c r="F25" s="187">
        <v>7113857</v>
      </c>
      <c r="G25" s="187">
        <v>2451982.77</v>
      </c>
      <c r="H25" s="359" t="s">
        <v>82</v>
      </c>
      <c r="I25" s="370" t="s">
        <v>2055</v>
      </c>
      <c r="J25" s="384" t="s">
        <v>380</v>
      </c>
      <c r="K25" s="175"/>
      <c r="L25" s="189" t="s">
        <v>1058</v>
      </c>
    </row>
    <row r="26" spans="1:12" ht="86.25" customHeight="1">
      <c r="A26" s="170">
        <v>2</v>
      </c>
      <c r="B26" s="170" t="s">
        <v>1513</v>
      </c>
      <c r="C26" s="171" t="s">
        <v>1514</v>
      </c>
      <c r="D26" s="186" t="s">
        <v>1910</v>
      </c>
      <c r="E26" s="172" t="s">
        <v>1515</v>
      </c>
      <c r="F26" s="187">
        <v>146963</v>
      </c>
      <c r="G26" s="187">
        <v>0</v>
      </c>
      <c r="H26" s="359" t="s">
        <v>82</v>
      </c>
      <c r="I26" s="371"/>
      <c r="J26" s="385"/>
      <c r="K26" s="175"/>
      <c r="L26" s="189" t="s">
        <v>1911</v>
      </c>
    </row>
    <row r="27" spans="1:12" ht="69.75" customHeight="1">
      <c r="A27" s="170">
        <v>3</v>
      </c>
      <c r="B27" s="170" t="s">
        <v>1519</v>
      </c>
      <c r="C27" s="171" t="s">
        <v>1520</v>
      </c>
      <c r="D27" s="186" t="s">
        <v>1912</v>
      </c>
      <c r="E27" s="172" t="s">
        <v>1521</v>
      </c>
      <c r="F27" s="173">
        <v>463589</v>
      </c>
      <c r="G27" s="173">
        <v>150499.5</v>
      </c>
      <c r="H27" s="359" t="s">
        <v>82</v>
      </c>
      <c r="I27" s="390"/>
      <c r="J27" s="386"/>
      <c r="K27" s="175"/>
      <c r="L27" s="189" t="s">
        <v>1069</v>
      </c>
    </row>
    <row r="28" spans="1:12" ht="15.75" customHeight="1">
      <c r="A28" s="381" t="s">
        <v>413</v>
      </c>
      <c r="B28" s="382"/>
      <c r="C28" s="382"/>
      <c r="D28" s="382"/>
      <c r="E28" s="383"/>
      <c r="F28" s="177">
        <f>F27+F26+F25</f>
        <v>7724409</v>
      </c>
      <c r="G28" s="177">
        <f>G25+G26+G27</f>
        <v>2602482.27</v>
      </c>
      <c r="H28" s="174"/>
      <c r="I28" s="175"/>
      <c r="J28" s="175"/>
      <c r="K28" s="175"/>
      <c r="L28" s="175"/>
    </row>
    <row r="29" spans="1:12" ht="15.75" customHeight="1">
      <c r="A29" s="170"/>
      <c r="B29" s="175"/>
      <c r="C29" s="175"/>
      <c r="D29" s="186"/>
      <c r="E29" s="175"/>
      <c r="F29" s="180"/>
      <c r="G29" s="180"/>
      <c r="H29" s="174"/>
      <c r="I29" s="175"/>
      <c r="J29" s="175"/>
      <c r="K29" s="175"/>
      <c r="L29" s="175"/>
    </row>
    <row r="30" spans="1:12" ht="15.75" customHeight="1">
      <c r="A30" s="387" t="s">
        <v>1522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9"/>
    </row>
    <row r="31" spans="1:12" ht="67.5" customHeight="1">
      <c r="A31" s="188">
        <v>1</v>
      </c>
      <c r="B31" s="175" t="s">
        <v>1523</v>
      </c>
      <c r="C31" s="171" t="s">
        <v>1520</v>
      </c>
      <c r="D31" s="186" t="s">
        <v>1070</v>
      </c>
      <c r="E31" s="172" t="s">
        <v>1524</v>
      </c>
      <c r="F31" s="187">
        <v>63161.96</v>
      </c>
      <c r="G31" s="187">
        <v>5939.54</v>
      </c>
      <c r="H31" s="359" t="s">
        <v>82</v>
      </c>
      <c r="I31" s="370" t="s">
        <v>2055</v>
      </c>
      <c r="J31" s="384" t="s">
        <v>380</v>
      </c>
      <c r="K31" s="175"/>
      <c r="L31" s="189" t="s">
        <v>1056</v>
      </c>
    </row>
    <row r="32" spans="1:12" ht="65.25" customHeight="1">
      <c r="A32" s="188">
        <v>2</v>
      </c>
      <c r="B32" s="175" t="s">
        <v>1523</v>
      </c>
      <c r="C32" s="171" t="s">
        <v>1525</v>
      </c>
      <c r="D32" s="186" t="s">
        <v>1054</v>
      </c>
      <c r="E32" s="172" t="s">
        <v>1526</v>
      </c>
      <c r="F32" s="187">
        <v>24799</v>
      </c>
      <c r="G32" s="187">
        <v>0</v>
      </c>
      <c r="H32" s="359" t="s">
        <v>82</v>
      </c>
      <c r="I32" s="371"/>
      <c r="J32" s="385"/>
      <c r="K32" s="175"/>
      <c r="L32" s="189" t="s">
        <v>1055</v>
      </c>
    </row>
    <row r="33" spans="1:12" ht="71.25" customHeight="1">
      <c r="A33" s="188">
        <v>3</v>
      </c>
      <c r="B33" s="175" t="s">
        <v>2324</v>
      </c>
      <c r="C33" s="171" t="s">
        <v>1527</v>
      </c>
      <c r="D33" s="186" t="s">
        <v>1053</v>
      </c>
      <c r="E33" s="172" t="s">
        <v>1528</v>
      </c>
      <c r="F33" s="187"/>
      <c r="G33" s="187">
        <v>0</v>
      </c>
      <c r="H33" s="359" t="s">
        <v>82</v>
      </c>
      <c r="I33" s="371"/>
      <c r="J33" s="385"/>
      <c r="K33" s="175"/>
      <c r="L33" s="189" t="s">
        <v>1911</v>
      </c>
    </row>
    <row r="34" spans="1:12" ht="49.5" customHeight="1">
      <c r="A34" s="188">
        <v>4</v>
      </c>
      <c r="B34" s="175" t="s">
        <v>1529</v>
      </c>
      <c r="C34" s="171"/>
      <c r="D34" s="186"/>
      <c r="E34" s="172" t="s">
        <v>1530</v>
      </c>
      <c r="F34" s="187">
        <v>43640</v>
      </c>
      <c r="G34" s="187">
        <v>11203.04</v>
      </c>
      <c r="H34" s="359" t="s">
        <v>82</v>
      </c>
      <c r="I34" s="390"/>
      <c r="J34" s="385"/>
      <c r="K34" s="175"/>
      <c r="L34" s="175"/>
    </row>
    <row r="35" spans="1:12" ht="111" customHeight="1">
      <c r="A35" s="188">
        <v>5</v>
      </c>
      <c r="B35" s="170" t="s">
        <v>886</v>
      </c>
      <c r="C35" s="171" t="s">
        <v>1</v>
      </c>
      <c r="D35" s="186"/>
      <c r="E35" s="172"/>
      <c r="F35" s="187">
        <v>515561</v>
      </c>
      <c r="G35" s="187">
        <v>0</v>
      </c>
      <c r="H35" s="359" t="s">
        <v>82</v>
      </c>
      <c r="I35" s="328" t="s">
        <v>0</v>
      </c>
      <c r="J35" s="391"/>
      <c r="K35" s="175"/>
      <c r="L35" s="175"/>
    </row>
    <row r="36" spans="1:12" ht="15.75" customHeight="1">
      <c r="A36" s="381" t="s">
        <v>413</v>
      </c>
      <c r="B36" s="382"/>
      <c r="C36" s="382"/>
      <c r="D36" s="382"/>
      <c r="E36" s="383"/>
      <c r="F36" s="177">
        <f>F34+F33+F32+F31+F35</f>
        <v>647161.96</v>
      </c>
      <c r="G36" s="177">
        <f>G31+G32+G34+G35</f>
        <v>17142.58</v>
      </c>
      <c r="H36" s="174"/>
      <c r="I36" s="175"/>
      <c r="J36" s="189"/>
      <c r="K36" s="175"/>
      <c r="L36" s="175"/>
    </row>
    <row r="37" spans="1:12" ht="15.75" customHeight="1">
      <c r="A37" s="169" t="s">
        <v>415</v>
      </c>
      <c r="B37" s="175"/>
      <c r="C37" s="175"/>
      <c r="D37" s="186"/>
      <c r="E37" s="175"/>
      <c r="F37" s="177">
        <f>F28+F36</f>
        <v>8371570.96</v>
      </c>
      <c r="G37" s="177">
        <f>G28+G36</f>
        <v>2619624.85</v>
      </c>
      <c r="H37" s="174"/>
      <c r="I37" s="175"/>
      <c r="J37" s="175"/>
      <c r="K37" s="175"/>
      <c r="L37" s="175"/>
    </row>
    <row r="38" spans="1:12" ht="15.75" customHeight="1">
      <c r="A38" s="400" t="s">
        <v>2714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2"/>
    </row>
    <row r="39" spans="1:12" ht="15.75" customHeight="1">
      <c r="A39" s="381" t="s">
        <v>1531</v>
      </c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3"/>
    </row>
    <row r="40" spans="1:12" ht="168" customHeight="1">
      <c r="A40" s="188">
        <v>1</v>
      </c>
      <c r="B40" s="175" t="s">
        <v>1532</v>
      </c>
      <c r="C40" s="171" t="s">
        <v>1059</v>
      </c>
      <c r="D40" s="186" t="s">
        <v>1060</v>
      </c>
      <c r="E40" s="172" t="s">
        <v>1061</v>
      </c>
      <c r="F40" s="190">
        <v>5273700.61</v>
      </c>
      <c r="G40" s="190">
        <v>2697887.05</v>
      </c>
      <c r="H40" s="174">
        <v>11209857</v>
      </c>
      <c r="I40" s="175" t="s">
        <v>2055</v>
      </c>
      <c r="J40" s="67" t="s">
        <v>417</v>
      </c>
      <c r="K40" s="175"/>
      <c r="L40" s="189" t="s">
        <v>1062</v>
      </c>
    </row>
    <row r="41" spans="1:12" ht="15.75" customHeight="1">
      <c r="A41" s="381" t="s">
        <v>413</v>
      </c>
      <c r="B41" s="382"/>
      <c r="C41" s="382"/>
      <c r="D41" s="382"/>
      <c r="E41" s="383"/>
      <c r="F41" s="177">
        <f>F40</f>
        <v>5273700.61</v>
      </c>
      <c r="G41" s="177">
        <f>G40</f>
        <v>2697887.05</v>
      </c>
      <c r="H41" s="174"/>
      <c r="I41" s="175"/>
      <c r="J41" s="175"/>
      <c r="K41" s="175"/>
      <c r="L41" s="175"/>
    </row>
    <row r="42" spans="1:39" s="240" customFormat="1" ht="15.75" customHeight="1">
      <c r="A42" s="395" t="s">
        <v>1533</v>
      </c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</row>
    <row r="43" spans="1:12" ht="15.75" customHeight="1">
      <c r="A43" s="381" t="s">
        <v>1531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3"/>
    </row>
    <row r="44" spans="1:12" ht="253.5" customHeight="1">
      <c r="A44" s="166">
        <v>1</v>
      </c>
      <c r="B44" s="166" t="s">
        <v>1534</v>
      </c>
      <c r="C44" s="175" t="s">
        <v>1535</v>
      </c>
      <c r="D44" s="166" t="s">
        <v>1536</v>
      </c>
      <c r="E44" s="241" t="s">
        <v>1537</v>
      </c>
      <c r="F44" s="169"/>
      <c r="G44" s="169"/>
      <c r="H44" s="169" t="s">
        <v>82</v>
      </c>
      <c r="I44" s="241" t="s">
        <v>1538</v>
      </c>
      <c r="J44" s="169"/>
      <c r="K44" s="169"/>
      <c r="L44" s="175" t="s">
        <v>2228</v>
      </c>
    </row>
    <row r="45" spans="1:12" ht="390.75" customHeight="1">
      <c r="A45" s="166">
        <v>2</v>
      </c>
      <c r="B45" s="170" t="s">
        <v>1539</v>
      </c>
      <c r="C45" s="175" t="s">
        <v>1540</v>
      </c>
      <c r="D45" s="166" t="s">
        <v>2222</v>
      </c>
      <c r="E45" s="241" t="s">
        <v>1541</v>
      </c>
      <c r="F45" s="192">
        <v>79933.32</v>
      </c>
      <c r="G45" s="192">
        <v>11255.34</v>
      </c>
      <c r="H45" s="174" t="s">
        <v>82</v>
      </c>
      <c r="I45" s="193" t="s">
        <v>1542</v>
      </c>
      <c r="J45" s="163" t="s">
        <v>80</v>
      </c>
      <c r="K45" s="175"/>
      <c r="L45" s="175" t="s">
        <v>1543</v>
      </c>
    </row>
    <row r="46" spans="1:12" ht="383.25" customHeight="1">
      <c r="A46" s="166">
        <v>3</v>
      </c>
      <c r="B46" s="170" t="s">
        <v>176</v>
      </c>
      <c r="C46" s="175" t="s">
        <v>1540</v>
      </c>
      <c r="D46" s="166" t="s">
        <v>2223</v>
      </c>
      <c r="E46" s="241" t="s">
        <v>177</v>
      </c>
      <c r="F46" s="192">
        <v>24244.04</v>
      </c>
      <c r="G46" s="192">
        <v>4127.41</v>
      </c>
      <c r="H46" s="174" t="s">
        <v>82</v>
      </c>
      <c r="I46" s="193" t="s">
        <v>1542</v>
      </c>
      <c r="J46" s="163" t="s">
        <v>80</v>
      </c>
      <c r="K46" s="175"/>
      <c r="L46" s="175" t="s">
        <v>178</v>
      </c>
    </row>
    <row r="47" spans="1:12" ht="335.25" customHeight="1">
      <c r="A47" s="166">
        <v>4</v>
      </c>
      <c r="B47" s="170" t="s">
        <v>179</v>
      </c>
      <c r="C47" s="175" t="s">
        <v>180</v>
      </c>
      <c r="D47" s="166" t="s">
        <v>2224</v>
      </c>
      <c r="E47" s="241" t="s">
        <v>181</v>
      </c>
      <c r="F47" s="192">
        <v>63130.52</v>
      </c>
      <c r="G47" s="192">
        <v>10747.89</v>
      </c>
      <c r="H47" s="174" t="s">
        <v>82</v>
      </c>
      <c r="I47" s="193" t="s">
        <v>1542</v>
      </c>
      <c r="J47" s="193" t="s">
        <v>80</v>
      </c>
      <c r="K47" s="175"/>
      <c r="L47" s="175" t="s">
        <v>182</v>
      </c>
    </row>
    <row r="48" spans="1:12" ht="409.5" customHeight="1">
      <c r="A48" s="166">
        <v>5</v>
      </c>
      <c r="B48" s="170" t="s">
        <v>183</v>
      </c>
      <c r="C48" s="175" t="s">
        <v>184</v>
      </c>
      <c r="D48" s="186" t="s">
        <v>2225</v>
      </c>
      <c r="E48" s="241" t="s">
        <v>185</v>
      </c>
      <c r="F48" s="192">
        <v>425542.21</v>
      </c>
      <c r="G48" s="192">
        <v>54735.31</v>
      </c>
      <c r="H48" s="174" t="s">
        <v>82</v>
      </c>
      <c r="I48" s="193" t="s">
        <v>1542</v>
      </c>
      <c r="J48" s="193" t="s">
        <v>80</v>
      </c>
      <c r="K48" s="175"/>
      <c r="L48" s="175" t="s">
        <v>186</v>
      </c>
    </row>
    <row r="49" spans="1:12" ht="280.5" customHeight="1">
      <c r="A49" s="166">
        <v>6</v>
      </c>
      <c r="B49" s="170" t="s">
        <v>187</v>
      </c>
      <c r="C49" s="175" t="s">
        <v>1540</v>
      </c>
      <c r="D49" s="186" t="s">
        <v>2226</v>
      </c>
      <c r="E49" s="191" t="s">
        <v>188</v>
      </c>
      <c r="F49" s="192">
        <v>29286.53</v>
      </c>
      <c r="G49" s="192">
        <v>4270.89</v>
      </c>
      <c r="H49" s="174" t="s">
        <v>82</v>
      </c>
      <c r="I49" s="193" t="s">
        <v>1542</v>
      </c>
      <c r="J49" s="193" t="s">
        <v>80</v>
      </c>
      <c r="K49" s="175"/>
      <c r="L49" s="175" t="s">
        <v>189</v>
      </c>
    </row>
    <row r="50" spans="1:12" ht="387" customHeight="1">
      <c r="A50" s="166">
        <v>7</v>
      </c>
      <c r="B50" s="170" t="s">
        <v>190</v>
      </c>
      <c r="C50" s="175" t="s">
        <v>191</v>
      </c>
      <c r="D50" s="186" t="s">
        <v>2227</v>
      </c>
      <c r="E50" s="191" t="s">
        <v>192</v>
      </c>
      <c r="F50" s="192">
        <v>79663.12</v>
      </c>
      <c r="G50" s="192">
        <v>18538.26</v>
      </c>
      <c r="H50" s="174" t="s">
        <v>82</v>
      </c>
      <c r="I50" s="193" t="s">
        <v>1542</v>
      </c>
      <c r="J50" s="193" t="s">
        <v>80</v>
      </c>
      <c r="K50" s="175"/>
      <c r="L50" s="175" t="s">
        <v>193</v>
      </c>
    </row>
    <row r="51" spans="1:12" ht="409.5" customHeight="1">
      <c r="A51" s="166">
        <v>8</v>
      </c>
      <c r="B51" s="170" t="s">
        <v>194</v>
      </c>
      <c r="C51" s="175" t="s">
        <v>1540</v>
      </c>
      <c r="D51" s="186"/>
      <c r="E51" s="191" t="s">
        <v>195</v>
      </c>
      <c r="F51" s="192">
        <v>367</v>
      </c>
      <c r="G51" s="192">
        <v>0.01</v>
      </c>
      <c r="H51" s="174"/>
      <c r="I51" s="193" t="s">
        <v>1699</v>
      </c>
      <c r="J51" s="193" t="s">
        <v>80</v>
      </c>
      <c r="K51" s="175"/>
      <c r="L51" s="175"/>
    </row>
    <row r="52" spans="1:12" s="19" customFormat="1" ht="36.75" customHeight="1">
      <c r="A52" s="376" t="s">
        <v>413</v>
      </c>
      <c r="B52" s="376"/>
      <c r="C52" s="376"/>
      <c r="D52" s="376"/>
      <c r="E52" s="376"/>
      <c r="F52" s="194">
        <f>SUM(F45:F51)</f>
        <v>702166.7400000001</v>
      </c>
      <c r="G52" s="194">
        <f>SUM(G45:G51)</f>
        <v>103675.10999999999</v>
      </c>
      <c r="H52" s="195"/>
      <c r="I52" s="196"/>
      <c r="J52" s="196"/>
      <c r="K52" s="197"/>
      <c r="L52" s="197"/>
    </row>
    <row r="53" spans="1:39" s="240" customFormat="1" ht="19.5" customHeight="1">
      <c r="A53" s="395" t="s">
        <v>991</v>
      </c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7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</row>
    <row r="54" spans="1:39" s="399" customFormat="1" ht="15" customHeight="1">
      <c r="A54" s="398" t="s">
        <v>1531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</row>
    <row r="55" spans="1:39" s="218" customFormat="1" ht="102" customHeight="1">
      <c r="A55" s="242">
        <v>1</v>
      </c>
      <c r="B55" s="193" t="s">
        <v>1700</v>
      </c>
      <c r="C55" s="175" t="s">
        <v>1701</v>
      </c>
      <c r="D55" s="198" t="s">
        <v>2229</v>
      </c>
      <c r="E55" s="193" t="s">
        <v>1702</v>
      </c>
      <c r="F55" s="243">
        <v>2106</v>
      </c>
      <c r="G55" s="243">
        <v>348.63</v>
      </c>
      <c r="H55" s="199" t="s">
        <v>82</v>
      </c>
      <c r="I55" s="175" t="s">
        <v>2051</v>
      </c>
      <c r="J55" s="193" t="s">
        <v>80</v>
      </c>
      <c r="K55" s="193"/>
      <c r="L55" s="193" t="s">
        <v>2230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s="218" customFormat="1" ht="101.25" customHeight="1">
      <c r="A56" s="242">
        <v>3</v>
      </c>
      <c r="B56" s="170" t="s">
        <v>2052</v>
      </c>
      <c r="C56" s="175" t="s">
        <v>2053</v>
      </c>
      <c r="D56" s="198" t="s">
        <v>1064</v>
      </c>
      <c r="E56" s="193" t="s">
        <v>2054</v>
      </c>
      <c r="F56" s="244">
        <v>370286.34</v>
      </c>
      <c r="G56" s="244">
        <v>45497.94</v>
      </c>
      <c r="H56" s="199">
        <v>6076646.15</v>
      </c>
      <c r="I56" s="193" t="s">
        <v>2055</v>
      </c>
      <c r="J56" s="193" t="s">
        <v>80</v>
      </c>
      <c r="K56" s="193"/>
      <c r="L56" s="193" t="s">
        <v>1065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s="218" customFormat="1" ht="258" customHeight="1">
      <c r="A57" s="242">
        <v>4</v>
      </c>
      <c r="B57" s="246" t="s">
        <v>2056</v>
      </c>
      <c r="C57" s="175" t="s">
        <v>2057</v>
      </c>
      <c r="D57" s="198" t="s">
        <v>1195</v>
      </c>
      <c r="E57" s="193" t="s">
        <v>2058</v>
      </c>
      <c r="F57" s="245">
        <v>87000</v>
      </c>
      <c r="G57" s="245">
        <v>26489.49</v>
      </c>
      <c r="H57" s="199">
        <v>4937259</v>
      </c>
      <c r="I57" s="150" t="s">
        <v>1916</v>
      </c>
      <c r="J57" s="193" t="s">
        <v>80</v>
      </c>
      <c r="K57" s="193" t="s">
        <v>1196</v>
      </c>
      <c r="L57" s="193" t="s">
        <v>1065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s="218" customFormat="1" ht="101.25" customHeight="1">
      <c r="A58" s="200">
        <v>5</v>
      </c>
      <c r="B58" s="170" t="s">
        <v>1066</v>
      </c>
      <c r="C58" s="171" t="s">
        <v>1917</v>
      </c>
      <c r="D58" s="172" t="s">
        <v>1918</v>
      </c>
      <c r="E58" s="172" t="s">
        <v>1919</v>
      </c>
      <c r="F58" s="173">
        <v>1003532.96</v>
      </c>
      <c r="G58" s="173">
        <v>1003532.96</v>
      </c>
      <c r="H58" s="199">
        <v>1003532.96</v>
      </c>
      <c r="I58" s="175" t="s">
        <v>1920</v>
      </c>
      <c r="J58" s="175" t="s">
        <v>80</v>
      </c>
      <c r="K58" s="193" t="s">
        <v>1067</v>
      </c>
      <c r="L58" s="193" t="s">
        <v>1068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s="218" customFormat="1" ht="159.75" customHeight="1">
      <c r="A59" s="200">
        <v>6</v>
      </c>
      <c r="B59" s="170" t="s">
        <v>1516</v>
      </c>
      <c r="C59" s="171" t="s">
        <v>1517</v>
      </c>
      <c r="D59" s="186" t="s">
        <v>1518</v>
      </c>
      <c r="E59" s="172" t="s">
        <v>2049</v>
      </c>
      <c r="F59" s="187">
        <v>5866</v>
      </c>
      <c r="G59" s="187">
        <v>0</v>
      </c>
      <c r="H59" s="358" t="s">
        <v>82</v>
      </c>
      <c r="I59" s="150" t="s">
        <v>2055</v>
      </c>
      <c r="J59" s="175" t="s">
        <v>380</v>
      </c>
      <c r="K59" s="193"/>
      <c r="L59" s="189" t="s">
        <v>1063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12" s="20" customFormat="1" ht="45" customHeight="1">
      <c r="A60" s="200"/>
      <c r="B60" s="196" t="s">
        <v>681</v>
      </c>
      <c r="C60" s="175"/>
      <c r="D60" s="198"/>
      <c r="E60" s="193"/>
      <c r="F60" s="201">
        <f>F55+F56+F57+F58+F59</f>
        <v>1468791.3</v>
      </c>
      <c r="G60" s="201">
        <f>SUM(G55:G58)+G59</f>
        <v>1075869.02</v>
      </c>
      <c r="H60" s="199"/>
      <c r="I60" s="193"/>
      <c r="J60" s="193"/>
      <c r="K60" s="193"/>
      <c r="L60" s="193"/>
    </row>
    <row r="61" spans="1:12" s="20" customFormat="1" ht="15" customHeight="1">
      <c r="A61" s="392" t="s">
        <v>1921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4"/>
    </row>
    <row r="62" spans="1:39" s="218" customFormat="1" ht="182.25" customHeight="1">
      <c r="A62" s="242">
        <v>1</v>
      </c>
      <c r="B62" s="246" t="s">
        <v>1922</v>
      </c>
      <c r="C62" s="246" t="s">
        <v>1923</v>
      </c>
      <c r="D62" s="247" t="s">
        <v>1924</v>
      </c>
      <c r="E62" s="246" t="s">
        <v>1925</v>
      </c>
      <c r="F62" s="248">
        <v>1586801.44</v>
      </c>
      <c r="G62" s="248">
        <v>1095383.39</v>
      </c>
      <c r="H62" s="249" t="s">
        <v>82</v>
      </c>
      <c r="I62" s="246" t="s">
        <v>2055</v>
      </c>
      <c r="J62" s="246" t="s">
        <v>80</v>
      </c>
      <c r="K62" s="246"/>
      <c r="L62" s="175" t="s">
        <v>643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s="218" customFormat="1" ht="95.25" customHeight="1">
      <c r="A63" s="242">
        <v>3</v>
      </c>
      <c r="B63" s="250" t="s">
        <v>1926</v>
      </c>
      <c r="C63" s="175" t="s">
        <v>1927</v>
      </c>
      <c r="D63" s="186"/>
      <c r="E63" s="175"/>
      <c r="F63" s="202">
        <v>1</v>
      </c>
      <c r="G63" s="202">
        <v>1</v>
      </c>
      <c r="H63" s="174" t="s">
        <v>82</v>
      </c>
      <c r="I63" s="193" t="s">
        <v>2055</v>
      </c>
      <c r="J63" s="193" t="s">
        <v>80</v>
      </c>
      <c r="K63" s="175"/>
      <c r="L63" s="175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s="218" customFormat="1" ht="93" customHeight="1">
      <c r="A64" s="242">
        <v>4</v>
      </c>
      <c r="B64" s="250" t="s">
        <v>1926</v>
      </c>
      <c r="C64" s="175" t="s">
        <v>1928</v>
      </c>
      <c r="D64" s="186"/>
      <c r="E64" s="175"/>
      <c r="F64" s="202">
        <v>1</v>
      </c>
      <c r="G64" s="202">
        <v>1</v>
      </c>
      <c r="H64" s="174" t="s">
        <v>82</v>
      </c>
      <c r="I64" s="193" t="s">
        <v>2055</v>
      </c>
      <c r="J64" s="193" t="s">
        <v>80</v>
      </c>
      <c r="K64" s="175"/>
      <c r="L64" s="175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s="218" customFormat="1" ht="88.5" customHeight="1">
      <c r="A65" s="242">
        <v>5</v>
      </c>
      <c r="B65" s="250" t="s">
        <v>1926</v>
      </c>
      <c r="C65" s="175" t="s">
        <v>1929</v>
      </c>
      <c r="D65" s="186"/>
      <c r="E65" s="175"/>
      <c r="F65" s="202">
        <v>1</v>
      </c>
      <c r="G65" s="202">
        <v>1</v>
      </c>
      <c r="H65" s="174" t="s">
        <v>82</v>
      </c>
      <c r="I65" s="193" t="s">
        <v>2055</v>
      </c>
      <c r="J65" s="193" t="s">
        <v>80</v>
      </c>
      <c r="K65" s="175"/>
      <c r="L65" s="175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s="218" customFormat="1" ht="92.25" customHeight="1">
      <c r="A66" s="242">
        <v>6</v>
      </c>
      <c r="B66" s="250" t="s">
        <v>1926</v>
      </c>
      <c r="C66" s="175" t="s">
        <v>1930</v>
      </c>
      <c r="D66" s="186"/>
      <c r="E66" s="175"/>
      <c r="F66" s="202">
        <v>1</v>
      </c>
      <c r="G66" s="202">
        <v>1</v>
      </c>
      <c r="H66" s="174" t="s">
        <v>82</v>
      </c>
      <c r="I66" s="193" t="s">
        <v>2055</v>
      </c>
      <c r="J66" s="193" t="s">
        <v>80</v>
      </c>
      <c r="K66" s="175"/>
      <c r="L66" s="175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s="218" customFormat="1" ht="88.5" customHeight="1">
      <c r="A67" s="242">
        <v>7</v>
      </c>
      <c r="B67" s="250" t="s">
        <v>1931</v>
      </c>
      <c r="C67" s="175" t="s">
        <v>1932</v>
      </c>
      <c r="D67" s="186"/>
      <c r="E67" s="175"/>
      <c r="F67" s="202">
        <v>1</v>
      </c>
      <c r="G67" s="202">
        <v>1</v>
      </c>
      <c r="H67" s="174" t="s">
        <v>82</v>
      </c>
      <c r="I67" s="193" t="s">
        <v>2055</v>
      </c>
      <c r="J67" s="193" t="s">
        <v>80</v>
      </c>
      <c r="K67" s="175"/>
      <c r="L67" s="175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s="218" customFormat="1" ht="81.75" customHeight="1">
      <c r="A68" s="242">
        <v>8</v>
      </c>
      <c r="B68" s="250" t="s">
        <v>1931</v>
      </c>
      <c r="C68" s="175" t="s">
        <v>1609</v>
      </c>
      <c r="D68" s="186"/>
      <c r="E68" s="175"/>
      <c r="F68" s="202">
        <v>1</v>
      </c>
      <c r="G68" s="202">
        <v>1</v>
      </c>
      <c r="H68" s="174" t="s">
        <v>82</v>
      </c>
      <c r="I68" s="193" t="s">
        <v>2055</v>
      </c>
      <c r="J68" s="193" t="s">
        <v>80</v>
      </c>
      <c r="K68" s="175"/>
      <c r="L68" s="175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s="218" customFormat="1" ht="96" customHeight="1">
      <c r="A69" s="242">
        <v>10</v>
      </c>
      <c r="B69" s="250" t="s">
        <v>1931</v>
      </c>
      <c r="C69" s="175" t="s">
        <v>1199</v>
      </c>
      <c r="D69" s="186"/>
      <c r="E69" s="175"/>
      <c r="F69" s="202">
        <v>1</v>
      </c>
      <c r="G69" s="202">
        <v>1</v>
      </c>
      <c r="H69" s="174" t="s">
        <v>82</v>
      </c>
      <c r="I69" s="193" t="s">
        <v>2055</v>
      </c>
      <c r="J69" s="193" t="s">
        <v>80</v>
      </c>
      <c r="K69" s="175"/>
      <c r="L69" s="175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s="218" customFormat="1" ht="84.75" customHeight="1">
      <c r="A70" s="242">
        <v>12</v>
      </c>
      <c r="B70" s="170" t="s">
        <v>1200</v>
      </c>
      <c r="C70" s="175" t="s">
        <v>1201</v>
      </c>
      <c r="D70" s="186"/>
      <c r="E70" s="175" t="s">
        <v>1202</v>
      </c>
      <c r="F70" s="202">
        <v>1651010</v>
      </c>
      <c r="G70" s="202">
        <v>0</v>
      </c>
      <c r="H70" s="174" t="s">
        <v>82</v>
      </c>
      <c r="I70" s="193" t="s">
        <v>1939</v>
      </c>
      <c r="J70" s="193" t="s">
        <v>80</v>
      </c>
      <c r="K70" s="175"/>
      <c r="L70" s="17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s="218" customFormat="1" ht="94.5" customHeight="1">
      <c r="A71" s="242">
        <v>13</v>
      </c>
      <c r="B71" s="175" t="s">
        <v>1200</v>
      </c>
      <c r="C71" s="175" t="s">
        <v>1203</v>
      </c>
      <c r="D71" s="20"/>
      <c r="E71" s="186" t="s">
        <v>1204</v>
      </c>
      <c r="F71" s="202">
        <v>1628005</v>
      </c>
      <c r="G71" s="202">
        <v>0</v>
      </c>
      <c r="H71" s="174" t="s">
        <v>82</v>
      </c>
      <c r="I71" s="193" t="s">
        <v>1939</v>
      </c>
      <c r="J71" s="193" t="s">
        <v>80</v>
      </c>
      <c r="K71" s="175"/>
      <c r="L71" s="175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s="218" customFormat="1" ht="86.25" customHeight="1">
      <c r="A72" s="242">
        <v>14</v>
      </c>
      <c r="B72" s="175" t="s">
        <v>1200</v>
      </c>
      <c r="C72" s="175" t="s">
        <v>1205</v>
      </c>
      <c r="D72" s="186"/>
      <c r="E72" s="175" t="s">
        <v>1206</v>
      </c>
      <c r="F72" s="202">
        <v>5791659.35</v>
      </c>
      <c r="G72" s="202">
        <v>0</v>
      </c>
      <c r="H72" s="174" t="s">
        <v>82</v>
      </c>
      <c r="I72" s="193" t="s">
        <v>1939</v>
      </c>
      <c r="J72" s="193" t="s">
        <v>80</v>
      </c>
      <c r="K72" s="175"/>
      <c r="L72" s="175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s="218" customFormat="1" ht="87.75" customHeight="1">
      <c r="A73" s="242">
        <v>15</v>
      </c>
      <c r="B73" s="170" t="s">
        <v>1200</v>
      </c>
      <c r="C73" s="175" t="s">
        <v>1207</v>
      </c>
      <c r="D73" s="186"/>
      <c r="E73" s="175" t="s">
        <v>1208</v>
      </c>
      <c r="F73" s="202">
        <v>1</v>
      </c>
      <c r="G73" s="202">
        <v>0</v>
      </c>
      <c r="H73" s="174" t="s">
        <v>82</v>
      </c>
      <c r="I73" s="193" t="s">
        <v>1939</v>
      </c>
      <c r="J73" s="193" t="s">
        <v>80</v>
      </c>
      <c r="K73" s="175"/>
      <c r="L73" s="175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s="218" customFormat="1" ht="87" customHeight="1">
      <c r="A74" s="242">
        <v>16</v>
      </c>
      <c r="B74" s="170" t="s">
        <v>1200</v>
      </c>
      <c r="C74" s="175" t="s">
        <v>1209</v>
      </c>
      <c r="D74" s="186"/>
      <c r="E74" s="175" t="s">
        <v>1210</v>
      </c>
      <c r="F74" s="202">
        <v>1</v>
      </c>
      <c r="G74" s="202">
        <v>0</v>
      </c>
      <c r="H74" s="174" t="s">
        <v>82</v>
      </c>
      <c r="I74" s="193" t="s">
        <v>1939</v>
      </c>
      <c r="J74" s="193" t="s">
        <v>80</v>
      </c>
      <c r="K74" s="175"/>
      <c r="L74" s="175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s="218" customFormat="1" ht="84.75" customHeight="1">
      <c r="A75" s="242">
        <v>17</v>
      </c>
      <c r="B75" s="170" t="s">
        <v>1200</v>
      </c>
      <c r="C75" s="175" t="s">
        <v>1211</v>
      </c>
      <c r="D75" s="186"/>
      <c r="E75" s="175" t="s">
        <v>1212</v>
      </c>
      <c r="F75" s="202">
        <v>1</v>
      </c>
      <c r="G75" s="202">
        <v>0</v>
      </c>
      <c r="H75" s="174" t="s">
        <v>82</v>
      </c>
      <c r="I75" s="193" t="s">
        <v>1939</v>
      </c>
      <c r="J75" s="193" t="s">
        <v>80</v>
      </c>
      <c r="K75" s="175"/>
      <c r="L75" s="175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9" s="218" customFormat="1" ht="93.75" customHeight="1">
      <c r="A76" s="242">
        <v>18</v>
      </c>
      <c r="B76" s="170" t="s">
        <v>1200</v>
      </c>
      <c r="C76" s="175" t="s">
        <v>1135</v>
      </c>
      <c r="D76" s="186"/>
      <c r="E76" s="175" t="s">
        <v>1136</v>
      </c>
      <c r="F76" s="202">
        <v>1</v>
      </c>
      <c r="G76" s="202">
        <v>0</v>
      </c>
      <c r="H76" s="174" t="s">
        <v>82</v>
      </c>
      <c r="I76" s="193" t="s">
        <v>1939</v>
      </c>
      <c r="J76" s="193" t="s">
        <v>80</v>
      </c>
      <c r="K76" s="175"/>
      <c r="L76" s="175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s="218" customFormat="1" ht="92.25" customHeight="1">
      <c r="A77" s="242">
        <v>19</v>
      </c>
      <c r="B77" s="170" t="s">
        <v>1137</v>
      </c>
      <c r="C77" s="175" t="s">
        <v>1138</v>
      </c>
      <c r="D77" s="186"/>
      <c r="E77" s="175" t="s">
        <v>1139</v>
      </c>
      <c r="F77" s="202">
        <v>1651010</v>
      </c>
      <c r="G77" s="202">
        <v>0</v>
      </c>
      <c r="H77" s="174" t="s">
        <v>82</v>
      </c>
      <c r="I77" s="193" t="s">
        <v>1939</v>
      </c>
      <c r="J77" s="193" t="s">
        <v>80</v>
      </c>
      <c r="K77" s="175"/>
      <c r="L77" s="175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s="218" customFormat="1" ht="89.25" customHeight="1">
      <c r="A78" s="242">
        <v>20</v>
      </c>
      <c r="B78" s="175" t="s">
        <v>1140</v>
      </c>
      <c r="C78" s="175" t="s">
        <v>1141</v>
      </c>
      <c r="D78" s="186"/>
      <c r="E78" s="175" t="s">
        <v>1142</v>
      </c>
      <c r="F78" s="202">
        <v>3671035</v>
      </c>
      <c r="G78" s="202">
        <v>775401</v>
      </c>
      <c r="H78" s="174" t="s">
        <v>82</v>
      </c>
      <c r="I78" s="193" t="s">
        <v>1939</v>
      </c>
      <c r="J78" s="193" t="s">
        <v>80</v>
      </c>
      <c r="K78" s="175"/>
      <c r="L78" s="175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s="218" customFormat="1" ht="87.75" customHeight="1">
      <c r="A79" s="242">
        <v>21</v>
      </c>
      <c r="B79" s="251" t="s">
        <v>1143</v>
      </c>
      <c r="C79" s="175" t="s">
        <v>1144</v>
      </c>
      <c r="D79" s="186"/>
      <c r="E79" s="175" t="s">
        <v>1145</v>
      </c>
      <c r="F79" s="202">
        <v>12509049</v>
      </c>
      <c r="G79" s="202">
        <v>0</v>
      </c>
      <c r="H79" s="174" t="s">
        <v>82</v>
      </c>
      <c r="I79" s="193" t="s">
        <v>1939</v>
      </c>
      <c r="J79" s="193" t="s">
        <v>80</v>
      </c>
      <c r="K79" s="175"/>
      <c r="L79" s="175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s="218" customFormat="1" ht="90.75" customHeight="1">
      <c r="A80" s="242">
        <v>22</v>
      </c>
      <c r="B80" s="251" t="s">
        <v>732</v>
      </c>
      <c r="C80" s="175" t="s">
        <v>733</v>
      </c>
      <c r="D80" s="186"/>
      <c r="E80" s="175" t="s">
        <v>734</v>
      </c>
      <c r="F80" s="202">
        <v>1</v>
      </c>
      <c r="G80" s="202">
        <v>0</v>
      </c>
      <c r="H80" s="174" t="s">
        <v>82</v>
      </c>
      <c r="I80" s="193" t="s">
        <v>1939</v>
      </c>
      <c r="J80" s="193" t="s">
        <v>80</v>
      </c>
      <c r="K80" s="175"/>
      <c r="L80" s="175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s="218" customFormat="1" ht="88.5" customHeight="1">
      <c r="A81" s="242">
        <v>23</v>
      </c>
      <c r="B81" s="251" t="s">
        <v>732</v>
      </c>
      <c r="C81" s="175" t="s">
        <v>735</v>
      </c>
      <c r="D81" s="186"/>
      <c r="E81" s="175" t="s">
        <v>736</v>
      </c>
      <c r="F81" s="202">
        <v>1</v>
      </c>
      <c r="G81" s="202">
        <v>0</v>
      </c>
      <c r="H81" s="174" t="s">
        <v>82</v>
      </c>
      <c r="I81" s="193" t="s">
        <v>1939</v>
      </c>
      <c r="J81" s="193" t="s">
        <v>80</v>
      </c>
      <c r="K81" s="175"/>
      <c r="L81" s="175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s="218" customFormat="1" ht="91.5" customHeight="1">
      <c r="A82" s="242">
        <v>24</v>
      </c>
      <c r="B82" s="251" t="s">
        <v>737</v>
      </c>
      <c r="C82" s="175" t="s">
        <v>738</v>
      </c>
      <c r="D82" s="186"/>
      <c r="E82" s="175" t="s">
        <v>739</v>
      </c>
      <c r="F82" s="202">
        <v>1</v>
      </c>
      <c r="G82" s="202">
        <v>0</v>
      </c>
      <c r="H82" s="174" t="s">
        <v>82</v>
      </c>
      <c r="I82" s="193" t="s">
        <v>1939</v>
      </c>
      <c r="J82" s="193" t="s">
        <v>80</v>
      </c>
      <c r="K82" s="175"/>
      <c r="L82" s="175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s="218" customFormat="1" ht="87" customHeight="1">
      <c r="A83" s="242">
        <v>25</v>
      </c>
      <c r="B83" s="251" t="s">
        <v>740</v>
      </c>
      <c r="C83" s="175" t="s">
        <v>741</v>
      </c>
      <c r="D83" s="186"/>
      <c r="E83" s="175" t="s">
        <v>742</v>
      </c>
      <c r="F83" s="202">
        <v>1</v>
      </c>
      <c r="G83" s="202">
        <v>0</v>
      </c>
      <c r="H83" s="174" t="s">
        <v>82</v>
      </c>
      <c r="I83" s="193" t="s">
        <v>1939</v>
      </c>
      <c r="J83" s="193" t="s">
        <v>80</v>
      </c>
      <c r="K83" s="175"/>
      <c r="L83" s="175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s="218" customFormat="1" ht="96.75" customHeight="1">
      <c r="A84" s="242">
        <v>26</v>
      </c>
      <c r="B84" s="251" t="s">
        <v>740</v>
      </c>
      <c r="C84" s="175" t="s">
        <v>743</v>
      </c>
      <c r="D84" s="186"/>
      <c r="E84" s="175" t="s">
        <v>744</v>
      </c>
      <c r="F84" s="202">
        <v>1</v>
      </c>
      <c r="G84" s="202">
        <v>0</v>
      </c>
      <c r="H84" s="174" t="s">
        <v>82</v>
      </c>
      <c r="I84" s="193" t="s">
        <v>1939</v>
      </c>
      <c r="J84" s="193" t="s">
        <v>80</v>
      </c>
      <c r="K84" s="175"/>
      <c r="L84" s="175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s="218" customFormat="1" ht="87" customHeight="1">
      <c r="A85" s="242">
        <v>27</v>
      </c>
      <c r="B85" s="251" t="s">
        <v>740</v>
      </c>
      <c r="C85" s="175" t="s">
        <v>1715</v>
      </c>
      <c r="D85" s="186"/>
      <c r="E85" s="175" t="s">
        <v>1208</v>
      </c>
      <c r="F85" s="202">
        <v>1351177.17</v>
      </c>
      <c r="G85" s="202">
        <v>82799.17</v>
      </c>
      <c r="H85" s="174" t="s">
        <v>82</v>
      </c>
      <c r="I85" s="193" t="s">
        <v>1939</v>
      </c>
      <c r="J85" s="193" t="s">
        <v>80</v>
      </c>
      <c r="K85" s="175"/>
      <c r="L85" s="175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s="218" customFormat="1" ht="102.75" customHeight="1">
      <c r="A86" s="242">
        <v>28</v>
      </c>
      <c r="B86" s="251" t="s">
        <v>745</v>
      </c>
      <c r="C86" s="175" t="s">
        <v>2539</v>
      </c>
      <c r="D86" s="186"/>
      <c r="E86" s="175" t="s">
        <v>2540</v>
      </c>
      <c r="F86" s="202">
        <v>1</v>
      </c>
      <c r="G86" s="202">
        <v>0</v>
      </c>
      <c r="H86" s="174" t="s">
        <v>82</v>
      </c>
      <c r="I86" s="193" t="s">
        <v>1939</v>
      </c>
      <c r="J86" s="193" t="s">
        <v>80</v>
      </c>
      <c r="K86" s="175"/>
      <c r="L86" s="175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9" s="218" customFormat="1" ht="99" customHeight="1">
      <c r="A87" s="242">
        <v>29</v>
      </c>
      <c r="B87" s="251" t="s">
        <v>745</v>
      </c>
      <c r="C87" s="175" t="s">
        <v>2541</v>
      </c>
      <c r="D87" s="186"/>
      <c r="E87" s="175" t="s">
        <v>2542</v>
      </c>
      <c r="F87" s="202">
        <v>1</v>
      </c>
      <c r="G87" s="202">
        <v>0</v>
      </c>
      <c r="H87" s="174" t="s">
        <v>82</v>
      </c>
      <c r="I87" s="193" t="s">
        <v>1939</v>
      </c>
      <c r="J87" s="193" t="s">
        <v>80</v>
      </c>
      <c r="K87" s="175"/>
      <c r="L87" s="175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</row>
    <row r="88" spans="1:39" s="218" customFormat="1" ht="91.5" customHeight="1">
      <c r="A88" s="242">
        <v>30</v>
      </c>
      <c r="B88" s="251" t="s">
        <v>745</v>
      </c>
      <c r="C88" s="175" t="s">
        <v>2543</v>
      </c>
      <c r="D88" s="186"/>
      <c r="E88" s="175" t="s">
        <v>2540</v>
      </c>
      <c r="F88" s="202">
        <v>1884397</v>
      </c>
      <c r="G88" s="202">
        <v>619764</v>
      </c>
      <c r="H88" s="174" t="s">
        <v>82</v>
      </c>
      <c r="I88" s="193" t="s">
        <v>1939</v>
      </c>
      <c r="J88" s="193" t="s">
        <v>80</v>
      </c>
      <c r="K88" s="175"/>
      <c r="L88" s="175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s="218" customFormat="1" ht="87" customHeight="1">
      <c r="A89" s="242">
        <v>31</v>
      </c>
      <c r="B89" s="251" t="s">
        <v>745</v>
      </c>
      <c r="C89" s="175" t="s">
        <v>2544</v>
      </c>
      <c r="D89" s="186"/>
      <c r="E89" s="175" t="s">
        <v>2545</v>
      </c>
      <c r="F89" s="202">
        <v>1</v>
      </c>
      <c r="G89" s="202">
        <v>0</v>
      </c>
      <c r="H89" s="174" t="s">
        <v>82</v>
      </c>
      <c r="I89" s="193" t="s">
        <v>1939</v>
      </c>
      <c r="J89" s="193" t="s">
        <v>80</v>
      </c>
      <c r="K89" s="175"/>
      <c r="L89" s="175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s="223" customFormat="1" ht="96.75" customHeight="1">
      <c r="A90" s="242">
        <v>32</v>
      </c>
      <c r="B90" s="251" t="s">
        <v>2546</v>
      </c>
      <c r="C90" s="175" t="s">
        <v>2547</v>
      </c>
      <c r="D90" s="186"/>
      <c r="E90" s="175" t="s">
        <v>1206</v>
      </c>
      <c r="F90" s="202">
        <v>2353358</v>
      </c>
      <c r="G90" s="202">
        <v>0</v>
      </c>
      <c r="H90" s="174" t="s">
        <v>82</v>
      </c>
      <c r="I90" s="193" t="s">
        <v>1939</v>
      </c>
      <c r="J90" s="193" t="s">
        <v>80</v>
      </c>
      <c r="K90" s="175"/>
      <c r="L90" s="175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s="223" customFormat="1" ht="113.25" customHeight="1">
      <c r="A91" s="242">
        <v>33</v>
      </c>
      <c r="B91" s="170" t="s">
        <v>2548</v>
      </c>
      <c r="C91" s="175" t="s">
        <v>2549</v>
      </c>
      <c r="D91" s="186"/>
      <c r="E91" s="175" t="s">
        <v>2550</v>
      </c>
      <c r="F91" s="202">
        <v>1</v>
      </c>
      <c r="G91" s="202">
        <v>0</v>
      </c>
      <c r="H91" s="174" t="s">
        <v>82</v>
      </c>
      <c r="I91" s="193" t="s">
        <v>1939</v>
      </c>
      <c r="J91" s="193" t="s">
        <v>80</v>
      </c>
      <c r="K91" s="175"/>
      <c r="L91" s="175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s="223" customFormat="1" ht="96.75" customHeight="1">
      <c r="A92" s="242">
        <v>34</v>
      </c>
      <c r="B92" s="251" t="s">
        <v>2548</v>
      </c>
      <c r="C92" s="175" t="s">
        <v>2551</v>
      </c>
      <c r="D92" s="186"/>
      <c r="E92" s="175" t="s">
        <v>2552</v>
      </c>
      <c r="F92" s="202">
        <v>1</v>
      </c>
      <c r="G92" s="202">
        <v>0</v>
      </c>
      <c r="H92" s="174" t="s">
        <v>82</v>
      </c>
      <c r="I92" s="193" t="s">
        <v>1939</v>
      </c>
      <c r="J92" s="193" t="s">
        <v>80</v>
      </c>
      <c r="K92" s="175"/>
      <c r="L92" s="175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s="223" customFormat="1" ht="95.25" customHeight="1">
      <c r="A93" s="242">
        <v>35</v>
      </c>
      <c r="B93" s="251" t="s">
        <v>2548</v>
      </c>
      <c r="C93" s="175" t="s">
        <v>2553</v>
      </c>
      <c r="D93" s="186"/>
      <c r="E93" s="175" t="s">
        <v>2554</v>
      </c>
      <c r="F93" s="202">
        <v>927150</v>
      </c>
      <c r="G93" s="202">
        <v>927149</v>
      </c>
      <c r="H93" s="174" t="s">
        <v>82</v>
      </c>
      <c r="I93" s="193" t="s">
        <v>1939</v>
      </c>
      <c r="J93" s="193" t="s">
        <v>80</v>
      </c>
      <c r="K93" s="175"/>
      <c r="L93" s="175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s="223" customFormat="1" ht="105" customHeight="1">
      <c r="A94" s="242">
        <v>36</v>
      </c>
      <c r="B94" s="251" t="s">
        <v>2548</v>
      </c>
      <c r="C94" s="175" t="s">
        <v>2555</v>
      </c>
      <c r="D94" s="186"/>
      <c r="E94" s="175" t="s">
        <v>2556</v>
      </c>
      <c r="F94" s="202">
        <v>1</v>
      </c>
      <c r="G94" s="202">
        <v>0</v>
      </c>
      <c r="H94" s="174" t="s">
        <v>82</v>
      </c>
      <c r="I94" s="193" t="s">
        <v>1939</v>
      </c>
      <c r="J94" s="193" t="s">
        <v>80</v>
      </c>
      <c r="K94" s="175"/>
      <c r="L94" s="175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s="223" customFormat="1" ht="92.25" customHeight="1">
      <c r="A95" s="242">
        <v>37</v>
      </c>
      <c r="B95" s="251" t="s">
        <v>2548</v>
      </c>
      <c r="C95" s="175" t="s">
        <v>2557</v>
      </c>
      <c r="D95" s="186"/>
      <c r="E95" s="175" t="s">
        <v>2558</v>
      </c>
      <c r="F95" s="202">
        <v>1</v>
      </c>
      <c r="G95" s="202">
        <v>0</v>
      </c>
      <c r="H95" s="174" t="s">
        <v>82</v>
      </c>
      <c r="I95" s="193" t="s">
        <v>1939</v>
      </c>
      <c r="J95" s="193" t="s">
        <v>80</v>
      </c>
      <c r="K95" s="175"/>
      <c r="L95" s="175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s="223" customFormat="1" ht="93.75" customHeight="1">
      <c r="A96" s="242">
        <v>38</v>
      </c>
      <c r="B96" s="251" t="s">
        <v>2559</v>
      </c>
      <c r="C96" s="175" t="s">
        <v>2560</v>
      </c>
      <c r="D96" s="186"/>
      <c r="E96" s="175" t="s">
        <v>2561</v>
      </c>
      <c r="F96" s="202">
        <v>888904</v>
      </c>
      <c r="G96" s="202">
        <v>888903</v>
      </c>
      <c r="H96" s="174" t="s">
        <v>82</v>
      </c>
      <c r="I96" s="193" t="s">
        <v>1939</v>
      </c>
      <c r="J96" s="193" t="s">
        <v>80</v>
      </c>
      <c r="K96" s="175"/>
      <c r="L96" s="175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s="223" customFormat="1" ht="99" customHeight="1">
      <c r="A97" s="242">
        <v>39</v>
      </c>
      <c r="B97" s="251" t="s">
        <v>2559</v>
      </c>
      <c r="C97" s="175" t="s">
        <v>2562</v>
      </c>
      <c r="D97" s="186"/>
      <c r="E97" s="175" t="s">
        <v>2563</v>
      </c>
      <c r="F97" s="202">
        <v>1</v>
      </c>
      <c r="G97" s="202">
        <v>0</v>
      </c>
      <c r="H97" s="174" t="s">
        <v>82</v>
      </c>
      <c r="I97" s="193" t="s">
        <v>1939</v>
      </c>
      <c r="J97" s="193" t="s">
        <v>80</v>
      </c>
      <c r="K97" s="175"/>
      <c r="L97" s="175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s="223" customFormat="1" ht="108" customHeight="1">
      <c r="A98" s="242">
        <v>40</v>
      </c>
      <c r="B98" s="251" t="s">
        <v>2559</v>
      </c>
      <c r="C98" s="175" t="s">
        <v>2564</v>
      </c>
      <c r="D98" s="186"/>
      <c r="E98" s="175" t="s">
        <v>2565</v>
      </c>
      <c r="F98" s="202">
        <v>1</v>
      </c>
      <c r="G98" s="202">
        <v>0</v>
      </c>
      <c r="H98" s="174" t="s">
        <v>82</v>
      </c>
      <c r="I98" s="193" t="s">
        <v>1939</v>
      </c>
      <c r="J98" s="193" t="s">
        <v>80</v>
      </c>
      <c r="K98" s="175"/>
      <c r="L98" s="175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s="223" customFormat="1" ht="102" customHeight="1">
      <c r="A99" s="242">
        <v>41</v>
      </c>
      <c r="B99" s="251" t="s">
        <v>2559</v>
      </c>
      <c r="C99" s="175" t="s">
        <v>2566</v>
      </c>
      <c r="D99" s="186"/>
      <c r="E99" s="175" t="s">
        <v>2567</v>
      </c>
      <c r="F99" s="202">
        <v>1</v>
      </c>
      <c r="G99" s="202">
        <v>0</v>
      </c>
      <c r="H99" s="174" t="s">
        <v>82</v>
      </c>
      <c r="I99" s="193" t="s">
        <v>1939</v>
      </c>
      <c r="J99" s="193" t="s">
        <v>80</v>
      </c>
      <c r="K99" s="175"/>
      <c r="L99" s="175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s="223" customFormat="1" ht="93.75" customHeight="1">
      <c r="A100" s="242">
        <v>42</v>
      </c>
      <c r="B100" s="251" t="s">
        <v>2559</v>
      </c>
      <c r="C100" s="175" t="s">
        <v>2568</v>
      </c>
      <c r="D100" s="186"/>
      <c r="E100" s="175" t="s">
        <v>2569</v>
      </c>
      <c r="F100" s="202">
        <v>1</v>
      </c>
      <c r="G100" s="202">
        <v>0</v>
      </c>
      <c r="H100" s="174" t="s">
        <v>82</v>
      </c>
      <c r="I100" s="193" t="s">
        <v>1939</v>
      </c>
      <c r="J100" s="193" t="s">
        <v>80</v>
      </c>
      <c r="K100" s="175"/>
      <c r="L100" s="175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s="223" customFormat="1" ht="96" customHeight="1">
      <c r="A101" s="242">
        <v>43</v>
      </c>
      <c r="B101" s="251" t="s">
        <v>2559</v>
      </c>
      <c r="C101" s="175" t="s">
        <v>2570</v>
      </c>
      <c r="D101" s="186"/>
      <c r="E101" s="175" t="s">
        <v>1208</v>
      </c>
      <c r="F101" s="202">
        <v>1</v>
      </c>
      <c r="G101" s="202">
        <v>0</v>
      </c>
      <c r="H101" s="174" t="s">
        <v>82</v>
      </c>
      <c r="I101" s="193" t="s">
        <v>1939</v>
      </c>
      <c r="J101" s="193" t="s">
        <v>80</v>
      </c>
      <c r="K101" s="175"/>
      <c r="L101" s="175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s="223" customFormat="1" ht="86.25" customHeight="1">
      <c r="A102" s="242">
        <v>44</v>
      </c>
      <c r="B102" s="251" t="s">
        <v>2559</v>
      </c>
      <c r="C102" s="175" t="s">
        <v>2571</v>
      </c>
      <c r="D102" s="186"/>
      <c r="E102" s="175" t="s">
        <v>2572</v>
      </c>
      <c r="F102" s="202">
        <v>1</v>
      </c>
      <c r="G102" s="202">
        <v>0</v>
      </c>
      <c r="H102" s="174" t="s">
        <v>82</v>
      </c>
      <c r="I102" s="193" t="s">
        <v>1939</v>
      </c>
      <c r="J102" s="193" t="s">
        <v>80</v>
      </c>
      <c r="K102" s="175"/>
      <c r="L102" s="175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s="223" customFormat="1" ht="82.5" customHeight="1">
      <c r="A103" s="242">
        <v>45</v>
      </c>
      <c r="B103" s="251" t="s">
        <v>2559</v>
      </c>
      <c r="C103" s="175" t="s">
        <v>2573</v>
      </c>
      <c r="D103" s="186"/>
      <c r="E103" s="175" t="s">
        <v>2574</v>
      </c>
      <c r="F103" s="202">
        <v>1</v>
      </c>
      <c r="G103" s="202">
        <v>0</v>
      </c>
      <c r="H103" s="174" t="s">
        <v>82</v>
      </c>
      <c r="I103" s="193" t="s">
        <v>1939</v>
      </c>
      <c r="J103" s="193" t="s">
        <v>80</v>
      </c>
      <c r="K103" s="175"/>
      <c r="L103" s="175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s="223" customFormat="1" ht="91.5" customHeight="1">
      <c r="A104" s="242">
        <v>46</v>
      </c>
      <c r="B104" s="251" t="s">
        <v>2559</v>
      </c>
      <c r="C104" s="175" t="s">
        <v>2575</v>
      </c>
      <c r="D104" s="186"/>
      <c r="E104" s="175" t="s">
        <v>2576</v>
      </c>
      <c r="F104" s="202">
        <v>1</v>
      </c>
      <c r="G104" s="202">
        <v>0</v>
      </c>
      <c r="H104" s="174" t="s">
        <v>82</v>
      </c>
      <c r="I104" s="193" t="s">
        <v>1939</v>
      </c>
      <c r="J104" s="193" t="s">
        <v>80</v>
      </c>
      <c r="K104" s="175"/>
      <c r="L104" s="175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s="223" customFormat="1" ht="93.75" customHeight="1">
      <c r="A105" s="242">
        <v>47</v>
      </c>
      <c r="B105" s="251" t="s">
        <v>2559</v>
      </c>
      <c r="C105" s="175" t="s">
        <v>2577</v>
      </c>
      <c r="D105" s="186"/>
      <c r="E105" s="175" t="s">
        <v>2578</v>
      </c>
      <c r="F105" s="202">
        <v>1</v>
      </c>
      <c r="G105" s="202">
        <v>0</v>
      </c>
      <c r="H105" s="174" t="s">
        <v>82</v>
      </c>
      <c r="I105" s="193" t="s">
        <v>1939</v>
      </c>
      <c r="J105" s="193" t="s">
        <v>80</v>
      </c>
      <c r="K105" s="175"/>
      <c r="L105" s="175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s="223" customFormat="1" ht="90.75" customHeight="1">
      <c r="A106" s="242">
        <v>48</v>
      </c>
      <c r="B106" s="251" t="s">
        <v>2559</v>
      </c>
      <c r="C106" s="175" t="s">
        <v>2579</v>
      </c>
      <c r="D106" s="186"/>
      <c r="E106" s="175" t="s">
        <v>2580</v>
      </c>
      <c r="F106" s="202">
        <v>1</v>
      </c>
      <c r="G106" s="202">
        <v>0</v>
      </c>
      <c r="H106" s="174" t="s">
        <v>82</v>
      </c>
      <c r="I106" s="193" t="s">
        <v>1939</v>
      </c>
      <c r="J106" s="193" t="s">
        <v>80</v>
      </c>
      <c r="K106" s="175"/>
      <c r="L106" s="175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s="223" customFormat="1" ht="92.25" customHeight="1">
      <c r="A107" s="242">
        <v>49</v>
      </c>
      <c r="B107" s="251" t="s">
        <v>2559</v>
      </c>
      <c r="C107" s="175" t="s">
        <v>2581</v>
      </c>
      <c r="D107" s="186"/>
      <c r="E107" s="175" t="s">
        <v>2558</v>
      </c>
      <c r="F107" s="202">
        <v>1</v>
      </c>
      <c r="G107" s="202">
        <v>0</v>
      </c>
      <c r="H107" s="174" t="s">
        <v>82</v>
      </c>
      <c r="I107" s="193" t="s">
        <v>1939</v>
      </c>
      <c r="J107" s="193" t="s">
        <v>80</v>
      </c>
      <c r="K107" s="175"/>
      <c r="L107" s="175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s="223" customFormat="1" ht="96.75" customHeight="1">
      <c r="A108" s="242">
        <v>50</v>
      </c>
      <c r="B108" s="251" t="s">
        <v>2559</v>
      </c>
      <c r="C108" s="175" t="s">
        <v>2582</v>
      </c>
      <c r="D108" s="186"/>
      <c r="E108" s="175" t="s">
        <v>2583</v>
      </c>
      <c r="F108" s="202">
        <v>1</v>
      </c>
      <c r="G108" s="202">
        <v>0</v>
      </c>
      <c r="H108" s="174" t="s">
        <v>82</v>
      </c>
      <c r="I108" s="193" t="s">
        <v>1939</v>
      </c>
      <c r="J108" s="193" t="s">
        <v>80</v>
      </c>
      <c r="K108" s="175"/>
      <c r="L108" s="175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s="223" customFormat="1" ht="87" customHeight="1">
      <c r="A109" s="242">
        <v>51</v>
      </c>
      <c r="B109" s="251" t="s">
        <v>2559</v>
      </c>
      <c r="C109" s="175" t="s">
        <v>2584</v>
      </c>
      <c r="D109" s="186"/>
      <c r="E109" s="175" t="s">
        <v>2585</v>
      </c>
      <c r="F109" s="202">
        <v>1183601</v>
      </c>
      <c r="G109" s="202">
        <v>1183600</v>
      </c>
      <c r="H109" s="174" t="s">
        <v>82</v>
      </c>
      <c r="I109" s="193" t="s">
        <v>1939</v>
      </c>
      <c r="J109" s="193" t="s">
        <v>80</v>
      </c>
      <c r="K109" s="175"/>
      <c r="L109" s="175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s="223" customFormat="1" ht="90.75" customHeight="1">
      <c r="A110" s="242">
        <v>52</v>
      </c>
      <c r="B110" s="251" t="s">
        <v>2559</v>
      </c>
      <c r="C110" s="175" t="s">
        <v>2586</v>
      </c>
      <c r="D110" s="186"/>
      <c r="E110" s="175" t="s">
        <v>1136</v>
      </c>
      <c r="F110" s="202">
        <v>1</v>
      </c>
      <c r="G110" s="202">
        <v>0</v>
      </c>
      <c r="H110" s="174" t="s">
        <v>82</v>
      </c>
      <c r="I110" s="193" t="s">
        <v>1939</v>
      </c>
      <c r="J110" s="193" t="s">
        <v>80</v>
      </c>
      <c r="K110" s="175"/>
      <c r="L110" s="175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s="223" customFormat="1" ht="84.75" customHeight="1">
      <c r="A111" s="242">
        <v>53</v>
      </c>
      <c r="B111" s="251" t="s">
        <v>2559</v>
      </c>
      <c r="C111" s="175" t="s">
        <v>2587</v>
      </c>
      <c r="D111" s="186"/>
      <c r="E111" s="175" t="s">
        <v>2576</v>
      </c>
      <c r="F111" s="202">
        <v>1</v>
      </c>
      <c r="G111" s="202">
        <v>0</v>
      </c>
      <c r="H111" s="174" t="s">
        <v>82</v>
      </c>
      <c r="I111" s="193" t="s">
        <v>1939</v>
      </c>
      <c r="J111" s="193" t="s">
        <v>80</v>
      </c>
      <c r="K111" s="175"/>
      <c r="L111" s="175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s="223" customFormat="1" ht="87" customHeight="1">
      <c r="A112" s="242">
        <v>54</v>
      </c>
      <c r="B112" s="251" t="s">
        <v>2559</v>
      </c>
      <c r="C112" s="175" t="s">
        <v>2588</v>
      </c>
      <c r="D112" s="186"/>
      <c r="E112" s="175" t="s">
        <v>2540</v>
      </c>
      <c r="F112" s="202">
        <v>1</v>
      </c>
      <c r="G112" s="202">
        <v>0</v>
      </c>
      <c r="H112" s="174" t="s">
        <v>82</v>
      </c>
      <c r="I112" s="193" t="s">
        <v>1939</v>
      </c>
      <c r="J112" s="193" t="s">
        <v>80</v>
      </c>
      <c r="K112" s="175"/>
      <c r="L112" s="175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s="223" customFormat="1" ht="88.5" customHeight="1">
      <c r="A113" s="242">
        <v>55</v>
      </c>
      <c r="B113" s="251" t="s">
        <v>2559</v>
      </c>
      <c r="C113" s="175" t="s">
        <v>2589</v>
      </c>
      <c r="D113" s="186"/>
      <c r="E113" s="175" t="s">
        <v>2590</v>
      </c>
      <c r="F113" s="202">
        <v>1</v>
      </c>
      <c r="G113" s="202">
        <v>0</v>
      </c>
      <c r="H113" s="174" t="s">
        <v>82</v>
      </c>
      <c r="I113" s="193" t="s">
        <v>1939</v>
      </c>
      <c r="J113" s="193" t="s">
        <v>80</v>
      </c>
      <c r="K113" s="175"/>
      <c r="L113" s="175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s="223" customFormat="1" ht="88.5" customHeight="1">
      <c r="A114" s="242">
        <v>56</v>
      </c>
      <c r="B114" s="251" t="s">
        <v>2559</v>
      </c>
      <c r="C114" s="175" t="s">
        <v>2591</v>
      </c>
      <c r="D114" s="186"/>
      <c r="E114" s="175" t="s">
        <v>2574</v>
      </c>
      <c r="F114" s="202">
        <v>1</v>
      </c>
      <c r="G114" s="202">
        <v>0</v>
      </c>
      <c r="H114" s="174" t="s">
        <v>82</v>
      </c>
      <c r="I114" s="193" t="s">
        <v>1939</v>
      </c>
      <c r="J114" s="193" t="s">
        <v>80</v>
      </c>
      <c r="K114" s="175"/>
      <c r="L114" s="175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s="223" customFormat="1" ht="94.5" customHeight="1">
      <c r="A115" s="242">
        <v>57</v>
      </c>
      <c r="B115" s="251" t="s">
        <v>2559</v>
      </c>
      <c r="C115" s="175" t="s">
        <v>2592</v>
      </c>
      <c r="D115" s="186"/>
      <c r="E115" s="175" t="s">
        <v>1136</v>
      </c>
      <c r="F115" s="202">
        <v>1986054</v>
      </c>
      <c r="G115" s="202">
        <v>1143001</v>
      </c>
      <c r="H115" s="174" t="s">
        <v>82</v>
      </c>
      <c r="I115" s="193" t="s">
        <v>1939</v>
      </c>
      <c r="J115" s="193" t="s">
        <v>80</v>
      </c>
      <c r="K115" s="175"/>
      <c r="L115" s="175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s="223" customFormat="1" ht="90.75" customHeight="1">
      <c r="A116" s="242">
        <v>58</v>
      </c>
      <c r="B116" s="251" t="s">
        <v>2559</v>
      </c>
      <c r="C116" s="175" t="s">
        <v>2593</v>
      </c>
      <c r="D116" s="186"/>
      <c r="E116" s="175" t="s">
        <v>2585</v>
      </c>
      <c r="F116" s="202">
        <v>1548995</v>
      </c>
      <c r="G116" s="202">
        <v>1126237</v>
      </c>
      <c r="H116" s="174" t="s">
        <v>82</v>
      </c>
      <c r="I116" s="193" t="s">
        <v>1939</v>
      </c>
      <c r="J116" s="193" t="s">
        <v>80</v>
      </c>
      <c r="K116" s="175"/>
      <c r="L116" s="175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s="223" customFormat="1" ht="90.75" customHeight="1">
      <c r="A117" s="242">
        <v>59</v>
      </c>
      <c r="B117" s="251" t="s">
        <v>2594</v>
      </c>
      <c r="C117" s="175" t="s">
        <v>2595</v>
      </c>
      <c r="D117" s="186"/>
      <c r="E117" s="175" t="s">
        <v>2540</v>
      </c>
      <c r="F117" s="202">
        <v>1</v>
      </c>
      <c r="G117" s="202">
        <v>0</v>
      </c>
      <c r="H117" s="174" t="s">
        <v>82</v>
      </c>
      <c r="I117" s="193" t="s">
        <v>1939</v>
      </c>
      <c r="J117" s="193" t="s">
        <v>80</v>
      </c>
      <c r="K117" s="175"/>
      <c r="L117" s="175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s="223" customFormat="1" ht="99" customHeight="1">
      <c r="A118" s="242">
        <v>60</v>
      </c>
      <c r="B118" s="251" t="s">
        <v>2594</v>
      </c>
      <c r="C118" s="175" t="s">
        <v>2596</v>
      </c>
      <c r="D118" s="186"/>
      <c r="E118" s="175" t="s">
        <v>742</v>
      </c>
      <c r="F118" s="202">
        <v>1</v>
      </c>
      <c r="G118" s="202">
        <v>0</v>
      </c>
      <c r="H118" s="174" t="s">
        <v>82</v>
      </c>
      <c r="I118" s="193" t="s">
        <v>1939</v>
      </c>
      <c r="J118" s="193" t="s">
        <v>80</v>
      </c>
      <c r="K118" s="175"/>
      <c r="L118" s="175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s="223" customFormat="1" ht="93.75" customHeight="1">
      <c r="A119" s="242">
        <v>61</v>
      </c>
      <c r="B119" s="251" t="s">
        <v>2594</v>
      </c>
      <c r="C119" s="175" t="s">
        <v>2597</v>
      </c>
      <c r="D119" s="186"/>
      <c r="E119" s="175" t="s">
        <v>2598</v>
      </c>
      <c r="F119" s="202">
        <v>1</v>
      </c>
      <c r="G119" s="202">
        <v>0</v>
      </c>
      <c r="H119" s="174" t="s">
        <v>82</v>
      </c>
      <c r="I119" s="193" t="s">
        <v>1939</v>
      </c>
      <c r="J119" s="193" t="s">
        <v>80</v>
      </c>
      <c r="K119" s="175"/>
      <c r="L119" s="175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s="223" customFormat="1" ht="87.75" customHeight="1">
      <c r="A120" s="242">
        <v>62</v>
      </c>
      <c r="B120" s="251" t="s">
        <v>2594</v>
      </c>
      <c r="C120" s="175" t="s">
        <v>2599</v>
      </c>
      <c r="D120" s="186"/>
      <c r="E120" s="175" t="s">
        <v>2585</v>
      </c>
      <c r="F120" s="202">
        <v>1043015</v>
      </c>
      <c r="G120" s="202">
        <v>1043014</v>
      </c>
      <c r="H120" s="174" t="s">
        <v>82</v>
      </c>
      <c r="I120" s="193" t="s">
        <v>1939</v>
      </c>
      <c r="J120" s="193" t="s">
        <v>80</v>
      </c>
      <c r="K120" s="175"/>
      <c r="L120" s="175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s="223" customFormat="1" ht="96" customHeight="1">
      <c r="A121" s="242">
        <v>63</v>
      </c>
      <c r="B121" s="251" t="s">
        <v>2594</v>
      </c>
      <c r="C121" s="175" t="s">
        <v>2600</v>
      </c>
      <c r="D121" s="186"/>
      <c r="E121" s="175">
        <v>1.2</v>
      </c>
      <c r="F121" s="202">
        <v>1</v>
      </c>
      <c r="G121" s="202">
        <v>0</v>
      </c>
      <c r="H121" s="174" t="s">
        <v>82</v>
      </c>
      <c r="I121" s="193" t="s">
        <v>1939</v>
      </c>
      <c r="J121" s="193" t="s">
        <v>80</v>
      </c>
      <c r="K121" s="175"/>
      <c r="L121" s="175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s="223" customFormat="1" ht="90.75" customHeight="1">
      <c r="A122" s="242">
        <v>64</v>
      </c>
      <c r="B122" s="251" t="s">
        <v>2594</v>
      </c>
      <c r="C122" s="175" t="s">
        <v>2601</v>
      </c>
      <c r="D122" s="186"/>
      <c r="E122" s="175" t="s">
        <v>2540</v>
      </c>
      <c r="F122" s="202">
        <v>1</v>
      </c>
      <c r="G122" s="202">
        <v>0</v>
      </c>
      <c r="H122" s="174" t="s">
        <v>82</v>
      </c>
      <c r="I122" s="193" t="s">
        <v>1939</v>
      </c>
      <c r="J122" s="193" t="s">
        <v>80</v>
      </c>
      <c r="K122" s="175"/>
      <c r="L122" s="175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s="223" customFormat="1" ht="89.25" customHeight="1">
      <c r="A123" s="242">
        <v>65</v>
      </c>
      <c r="B123" s="251" t="s">
        <v>2594</v>
      </c>
      <c r="C123" s="175" t="s">
        <v>2602</v>
      </c>
      <c r="D123" s="186"/>
      <c r="E123" s="175" t="s">
        <v>2576</v>
      </c>
      <c r="F123" s="202">
        <v>1</v>
      </c>
      <c r="G123" s="202">
        <v>0</v>
      </c>
      <c r="H123" s="174" t="s">
        <v>82</v>
      </c>
      <c r="I123" s="193" t="s">
        <v>1939</v>
      </c>
      <c r="J123" s="193" t="s">
        <v>80</v>
      </c>
      <c r="K123" s="175"/>
      <c r="L123" s="175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s="223" customFormat="1" ht="83.25" customHeight="1">
      <c r="A124" s="242">
        <v>66</v>
      </c>
      <c r="B124" s="251" t="s">
        <v>2603</v>
      </c>
      <c r="C124" s="175" t="s">
        <v>2604</v>
      </c>
      <c r="D124" s="186"/>
      <c r="E124" s="175" t="s">
        <v>2605</v>
      </c>
      <c r="F124" s="202">
        <v>1</v>
      </c>
      <c r="G124" s="202">
        <v>0</v>
      </c>
      <c r="H124" s="174" t="s">
        <v>82</v>
      </c>
      <c r="I124" s="193" t="s">
        <v>1939</v>
      </c>
      <c r="J124" s="193" t="s">
        <v>80</v>
      </c>
      <c r="K124" s="175"/>
      <c r="L124" s="175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s="223" customFormat="1" ht="92.25" customHeight="1">
      <c r="A125" s="242">
        <v>67</v>
      </c>
      <c r="B125" s="170" t="s">
        <v>2606</v>
      </c>
      <c r="C125" s="175"/>
      <c r="D125" s="186"/>
      <c r="E125" s="175" t="s">
        <v>2607</v>
      </c>
      <c r="F125" s="202">
        <v>684800</v>
      </c>
      <c r="G125" s="202">
        <v>0</v>
      </c>
      <c r="H125" s="174" t="s">
        <v>82</v>
      </c>
      <c r="I125" s="193" t="s">
        <v>1939</v>
      </c>
      <c r="J125" s="193" t="s">
        <v>80</v>
      </c>
      <c r="K125" s="175"/>
      <c r="L125" s="175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s="223" customFormat="1" ht="87.75" customHeight="1">
      <c r="A126" s="242">
        <v>68</v>
      </c>
      <c r="B126" s="170" t="s">
        <v>2440</v>
      </c>
      <c r="C126" s="175"/>
      <c r="D126" s="186"/>
      <c r="E126" s="175" t="s">
        <v>2608</v>
      </c>
      <c r="F126" s="202">
        <v>12722942</v>
      </c>
      <c r="G126" s="202">
        <v>0</v>
      </c>
      <c r="H126" s="174" t="s">
        <v>82</v>
      </c>
      <c r="I126" s="193" t="s">
        <v>1939</v>
      </c>
      <c r="J126" s="193" t="s">
        <v>80</v>
      </c>
      <c r="K126" s="175"/>
      <c r="L126" s="175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12" ht="99" customHeight="1">
      <c r="A127" s="242">
        <v>69</v>
      </c>
      <c r="B127" s="170" t="s">
        <v>1140</v>
      </c>
      <c r="C127" s="175" t="s">
        <v>2609</v>
      </c>
      <c r="D127" s="186"/>
      <c r="E127" s="175" t="s">
        <v>2610</v>
      </c>
      <c r="F127" s="202">
        <v>2056754</v>
      </c>
      <c r="G127" s="202">
        <v>0</v>
      </c>
      <c r="H127" s="174" t="s">
        <v>82</v>
      </c>
      <c r="I127" s="193" t="s">
        <v>1939</v>
      </c>
      <c r="J127" s="193" t="s">
        <v>80</v>
      </c>
      <c r="K127" s="175"/>
      <c r="L127" s="175"/>
    </row>
    <row r="128" spans="1:12" ht="90.75" customHeight="1">
      <c r="A128" s="242">
        <v>71</v>
      </c>
      <c r="B128" s="170" t="s">
        <v>740</v>
      </c>
      <c r="C128" s="175" t="s">
        <v>2611</v>
      </c>
      <c r="D128" s="186"/>
      <c r="E128" s="175" t="s">
        <v>2612</v>
      </c>
      <c r="F128" s="202">
        <v>126881.67</v>
      </c>
      <c r="G128" s="202">
        <v>0</v>
      </c>
      <c r="H128" s="174" t="s">
        <v>82</v>
      </c>
      <c r="I128" s="193" t="s">
        <v>1939</v>
      </c>
      <c r="J128" s="193" t="s">
        <v>80</v>
      </c>
      <c r="K128" s="175"/>
      <c r="L128" s="175"/>
    </row>
    <row r="129" spans="1:12" ht="90" customHeight="1">
      <c r="A129" s="242">
        <v>72</v>
      </c>
      <c r="B129" s="175" t="s">
        <v>1200</v>
      </c>
      <c r="C129" s="175" t="s">
        <v>2613</v>
      </c>
      <c r="E129" s="186" t="s">
        <v>2583</v>
      </c>
      <c r="F129" s="202">
        <v>145205.02</v>
      </c>
      <c r="G129" s="202">
        <v>7190.35</v>
      </c>
      <c r="H129" s="174" t="s">
        <v>82</v>
      </c>
      <c r="I129" s="193" t="s">
        <v>1939</v>
      </c>
      <c r="J129" s="193" t="s">
        <v>80</v>
      </c>
      <c r="K129" s="175"/>
      <c r="L129" s="175"/>
    </row>
    <row r="130" spans="1:12" ht="136.5" customHeight="1">
      <c r="A130" s="242">
        <v>73</v>
      </c>
      <c r="B130" s="250" t="s">
        <v>2323</v>
      </c>
      <c r="C130" s="175" t="s">
        <v>2614</v>
      </c>
      <c r="D130" s="186" t="s">
        <v>1983</v>
      </c>
      <c r="E130" s="175" t="s">
        <v>1984</v>
      </c>
      <c r="F130" s="202">
        <v>1</v>
      </c>
      <c r="G130" s="202">
        <v>0</v>
      </c>
      <c r="H130" s="174" t="s">
        <v>82</v>
      </c>
      <c r="I130" s="193" t="s">
        <v>2055</v>
      </c>
      <c r="J130" s="193" t="s">
        <v>80</v>
      </c>
      <c r="K130" s="175"/>
      <c r="L130" s="253" t="s">
        <v>1987</v>
      </c>
    </row>
    <row r="131" spans="1:12" ht="137.25" customHeight="1">
      <c r="A131" s="242">
        <v>74</v>
      </c>
      <c r="B131" s="250" t="s">
        <v>2615</v>
      </c>
      <c r="C131" s="175" t="s">
        <v>2616</v>
      </c>
      <c r="D131" s="186" t="s">
        <v>1985</v>
      </c>
      <c r="E131" s="175" t="s">
        <v>1986</v>
      </c>
      <c r="F131" s="202">
        <v>1</v>
      </c>
      <c r="G131" s="202">
        <v>0</v>
      </c>
      <c r="H131" s="174" t="s">
        <v>82</v>
      </c>
      <c r="I131" s="193" t="s">
        <v>2055</v>
      </c>
      <c r="J131" s="193" t="s">
        <v>80</v>
      </c>
      <c r="K131" s="175"/>
      <c r="L131" s="253" t="s">
        <v>1988</v>
      </c>
    </row>
    <row r="132" spans="1:12" s="21" customFormat="1" ht="136.5" customHeight="1">
      <c r="A132" s="252">
        <v>75</v>
      </c>
      <c r="B132" s="250" t="s">
        <v>1775</v>
      </c>
      <c r="C132" s="253" t="s">
        <v>1776</v>
      </c>
      <c r="D132" s="254" t="s">
        <v>1980</v>
      </c>
      <c r="E132" s="253" t="s">
        <v>1981</v>
      </c>
      <c r="F132" s="255">
        <v>1</v>
      </c>
      <c r="G132" s="255">
        <v>0</v>
      </c>
      <c r="H132" s="256" t="s">
        <v>82</v>
      </c>
      <c r="I132" s="257" t="s">
        <v>2055</v>
      </c>
      <c r="J132" s="257" t="s">
        <v>80</v>
      </c>
      <c r="K132" s="253"/>
      <c r="L132" s="253" t="s">
        <v>1982</v>
      </c>
    </row>
    <row r="133" spans="1:12" ht="91.5" customHeight="1">
      <c r="A133" s="242">
        <v>76</v>
      </c>
      <c r="B133" s="251" t="s">
        <v>1298</v>
      </c>
      <c r="C133" s="175" t="s">
        <v>1299</v>
      </c>
      <c r="D133" s="186"/>
      <c r="E133" s="175"/>
      <c r="F133" s="202">
        <v>20492.62</v>
      </c>
      <c r="G133" s="202">
        <v>20492.62</v>
      </c>
      <c r="H133" s="174" t="s">
        <v>82</v>
      </c>
      <c r="I133" s="193" t="s">
        <v>2055</v>
      </c>
      <c r="J133" s="193" t="s">
        <v>80</v>
      </c>
      <c r="K133" s="175"/>
      <c r="L133" s="175"/>
    </row>
    <row r="134" spans="1:12" ht="90.75" customHeight="1">
      <c r="A134" s="242">
        <v>77</v>
      </c>
      <c r="B134" s="251" t="s">
        <v>1298</v>
      </c>
      <c r="C134" s="175" t="s">
        <v>1300</v>
      </c>
      <c r="D134" s="186"/>
      <c r="E134" s="175"/>
      <c r="F134" s="202">
        <v>14053.72</v>
      </c>
      <c r="G134" s="202">
        <v>14053.72</v>
      </c>
      <c r="H134" s="174" t="s">
        <v>82</v>
      </c>
      <c r="I134" s="193" t="s">
        <v>2055</v>
      </c>
      <c r="J134" s="193" t="s">
        <v>80</v>
      </c>
      <c r="K134" s="175"/>
      <c r="L134" s="175"/>
    </row>
    <row r="135" spans="1:12" ht="94.5" customHeight="1">
      <c r="A135" s="242">
        <v>78</v>
      </c>
      <c r="B135" s="251" t="s">
        <v>1298</v>
      </c>
      <c r="C135" s="175" t="s">
        <v>1301</v>
      </c>
      <c r="D135" s="186"/>
      <c r="E135" s="175"/>
      <c r="F135" s="202">
        <v>9072</v>
      </c>
      <c r="G135" s="202">
        <v>9072</v>
      </c>
      <c r="H135" s="174" t="s">
        <v>82</v>
      </c>
      <c r="I135" s="193" t="s">
        <v>2055</v>
      </c>
      <c r="J135" s="193" t="s">
        <v>80</v>
      </c>
      <c r="K135" s="175"/>
      <c r="L135" s="175"/>
    </row>
    <row r="136" spans="1:12" ht="89.25" customHeight="1">
      <c r="A136" s="242">
        <v>79</v>
      </c>
      <c r="B136" s="251" t="s">
        <v>1302</v>
      </c>
      <c r="C136" s="175" t="s">
        <v>1303</v>
      </c>
      <c r="D136" s="186"/>
      <c r="E136" s="175"/>
      <c r="F136" s="202">
        <v>1200149.26</v>
      </c>
      <c r="G136" s="202">
        <v>1200149.26</v>
      </c>
      <c r="H136" s="174" t="s">
        <v>82</v>
      </c>
      <c r="I136" s="193" t="s">
        <v>2055</v>
      </c>
      <c r="J136" s="193" t="s">
        <v>80</v>
      </c>
      <c r="K136" s="175"/>
      <c r="L136" s="175"/>
    </row>
    <row r="137" spans="1:12" ht="89.25" customHeight="1">
      <c r="A137" s="242">
        <v>80</v>
      </c>
      <c r="B137" s="250" t="s">
        <v>1304</v>
      </c>
      <c r="C137" s="175" t="s">
        <v>1305</v>
      </c>
      <c r="D137" s="186"/>
      <c r="E137" s="175"/>
      <c r="F137" s="202">
        <v>2368930</v>
      </c>
      <c r="G137" s="202">
        <v>2368930</v>
      </c>
      <c r="H137" s="174" t="s">
        <v>82</v>
      </c>
      <c r="I137" s="193" t="s">
        <v>2055</v>
      </c>
      <c r="J137" s="193" t="s">
        <v>80</v>
      </c>
      <c r="K137" s="175"/>
      <c r="L137" s="175"/>
    </row>
    <row r="138" spans="1:12" ht="93" customHeight="1">
      <c r="A138" s="242">
        <v>81</v>
      </c>
      <c r="B138" s="250" t="s">
        <v>1306</v>
      </c>
      <c r="C138" s="175" t="s">
        <v>1307</v>
      </c>
      <c r="D138" s="186"/>
      <c r="E138" s="175"/>
      <c r="F138" s="202">
        <v>602388.82</v>
      </c>
      <c r="G138" s="202">
        <v>602388.82</v>
      </c>
      <c r="H138" s="174" t="s">
        <v>82</v>
      </c>
      <c r="I138" s="193" t="s">
        <v>2055</v>
      </c>
      <c r="J138" s="193" t="s">
        <v>80</v>
      </c>
      <c r="K138" s="175"/>
      <c r="L138" s="175"/>
    </row>
    <row r="139" spans="1:12" ht="86.25" customHeight="1">
      <c r="A139" s="242">
        <v>82</v>
      </c>
      <c r="B139" s="250" t="s">
        <v>1306</v>
      </c>
      <c r="C139" s="175" t="s">
        <v>1308</v>
      </c>
      <c r="D139" s="186"/>
      <c r="E139" s="175"/>
      <c r="F139" s="202">
        <v>1629108</v>
      </c>
      <c r="G139" s="202">
        <v>1629108</v>
      </c>
      <c r="H139" s="174" t="s">
        <v>82</v>
      </c>
      <c r="I139" s="193" t="s">
        <v>2055</v>
      </c>
      <c r="J139" s="193" t="s">
        <v>80</v>
      </c>
      <c r="K139" s="175"/>
      <c r="L139" s="175"/>
    </row>
    <row r="140" spans="1:12" ht="93.75" customHeight="1">
      <c r="A140" s="242">
        <v>83</v>
      </c>
      <c r="B140" s="170" t="s">
        <v>1309</v>
      </c>
      <c r="C140" s="175"/>
      <c r="D140" s="186"/>
      <c r="E140" s="175"/>
      <c r="F140" s="202">
        <v>355867</v>
      </c>
      <c r="G140" s="202">
        <v>355867</v>
      </c>
      <c r="H140" s="174" t="s">
        <v>82</v>
      </c>
      <c r="I140" s="193" t="s">
        <v>2055</v>
      </c>
      <c r="J140" s="193" t="s">
        <v>80</v>
      </c>
      <c r="K140" s="175"/>
      <c r="L140" s="175"/>
    </row>
    <row r="141" spans="1:12" s="259" customFormat="1" ht="102.75" customHeight="1">
      <c r="A141" s="163">
        <v>84</v>
      </c>
      <c r="B141" s="170" t="s">
        <v>1310</v>
      </c>
      <c r="C141" s="175" t="s">
        <v>1311</v>
      </c>
      <c r="D141" s="198"/>
      <c r="E141" s="193"/>
      <c r="F141" s="258">
        <v>6260.35</v>
      </c>
      <c r="G141" s="258">
        <v>6260.35</v>
      </c>
      <c r="H141" s="199" t="s">
        <v>82</v>
      </c>
      <c r="I141" s="193" t="s">
        <v>2055</v>
      </c>
      <c r="J141" s="193" t="s">
        <v>80</v>
      </c>
      <c r="K141" s="193"/>
      <c r="L141" s="193"/>
    </row>
    <row r="142" spans="1:12" ht="99" customHeight="1">
      <c r="A142" s="242">
        <v>85</v>
      </c>
      <c r="B142" s="170" t="s">
        <v>1312</v>
      </c>
      <c r="C142" s="175" t="s">
        <v>1313</v>
      </c>
      <c r="D142" s="198"/>
      <c r="E142" s="193"/>
      <c r="F142" s="258">
        <v>1201165</v>
      </c>
      <c r="G142" s="258">
        <v>1201165</v>
      </c>
      <c r="H142" s="199" t="s">
        <v>82</v>
      </c>
      <c r="I142" s="193" t="s">
        <v>2055</v>
      </c>
      <c r="J142" s="193" t="s">
        <v>80</v>
      </c>
      <c r="K142" s="193"/>
      <c r="L142" s="193"/>
    </row>
    <row r="143" spans="1:12" ht="84" customHeight="1">
      <c r="A143" s="242">
        <v>86</v>
      </c>
      <c r="B143" s="250" t="s">
        <v>1314</v>
      </c>
      <c r="C143" s="175" t="s">
        <v>1315</v>
      </c>
      <c r="D143" s="186"/>
      <c r="E143" s="191" t="s">
        <v>1316</v>
      </c>
      <c r="F143" s="202">
        <v>5221517.7</v>
      </c>
      <c r="G143" s="202">
        <v>5221517.7</v>
      </c>
      <c r="H143" s="174" t="s">
        <v>82</v>
      </c>
      <c r="I143" s="193" t="s">
        <v>2055</v>
      </c>
      <c r="J143" s="193" t="s">
        <v>80</v>
      </c>
      <c r="K143" s="175"/>
      <c r="L143" s="175"/>
    </row>
    <row r="144" spans="1:12" ht="83.25" customHeight="1">
      <c r="A144" s="242">
        <v>87</v>
      </c>
      <c r="B144" s="170" t="s">
        <v>1317</v>
      </c>
      <c r="C144" s="175" t="s">
        <v>1318</v>
      </c>
      <c r="D144" s="198"/>
      <c r="E144" s="193"/>
      <c r="F144" s="258">
        <v>32052.33</v>
      </c>
      <c r="G144" s="258">
        <v>32052.33</v>
      </c>
      <c r="H144" s="199" t="s">
        <v>82</v>
      </c>
      <c r="I144" s="193" t="s">
        <v>2055</v>
      </c>
      <c r="J144" s="193" t="s">
        <v>80</v>
      </c>
      <c r="K144" s="193"/>
      <c r="L144" s="193"/>
    </row>
    <row r="145" spans="1:12" ht="96" customHeight="1">
      <c r="A145" s="242">
        <v>88</v>
      </c>
      <c r="B145" s="175" t="s">
        <v>1317</v>
      </c>
      <c r="C145" s="175" t="s">
        <v>1319</v>
      </c>
      <c r="D145" s="186"/>
      <c r="E145" s="175" t="s">
        <v>1320</v>
      </c>
      <c r="F145" s="202">
        <v>82041</v>
      </c>
      <c r="G145" s="202">
        <v>81357.32</v>
      </c>
      <c r="H145" s="174" t="s">
        <v>82</v>
      </c>
      <c r="I145" s="193" t="s">
        <v>2055</v>
      </c>
      <c r="J145" s="193" t="s">
        <v>80</v>
      </c>
      <c r="K145" s="175"/>
      <c r="L145" s="175"/>
    </row>
    <row r="146" spans="1:12" ht="87.75" customHeight="1">
      <c r="A146" s="242">
        <v>89</v>
      </c>
      <c r="B146" s="170" t="s">
        <v>1317</v>
      </c>
      <c r="C146" s="175" t="s">
        <v>1321</v>
      </c>
      <c r="D146" s="186"/>
      <c r="E146" s="175"/>
      <c r="F146" s="258">
        <v>21167.84</v>
      </c>
      <c r="G146" s="258">
        <v>21167.84</v>
      </c>
      <c r="H146" s="174" t="s">
        <v>82</v>
      </c>
      <c r="I146" s="193" t="s">
        <v>2055</v>
      </c>
      <c r="J146" s="193" t="s">
        <v>80</v>
      </c>
      <c r="K146" s="175"/>
      <c r="L146" s="175"/>
    </row>
    <row r="147" spans="1:12" ht="104.25" customHeight="1">
      <c r="A147" s="242">
        <v>92</v>
      </c>
      <c r="B147" s="170" t="s">
        <v>1317</v>
      </c>
      <c r="C147" s="175" t="s">
        <v>1322</v>
      </c>
      <c r="D147" s="186"/>
      <c r="E147" s="175"/>
      <c r="F147" s="258">
        <v>47652.9</v>
      </c>
      <c r="G147" s="258">
        <v>47652.9</v>
      </c>
      <c r="H147" s="174" t="s">
        <v>82</v>
      </c>
      <c r="I147" s="193" t="s">
        <v>2055</v>
      </c>
      <c r="J147" s="193" t="s">
        <v>80</v>
      </c>
      <c r="K147" s="175"/>
      <c r="L147" s="175"/>
    </row>
    <row r="148" spans="1:12" ht="180.75" customHeight="1">
      <c r="A148" s="242">
        <v>93</v>
      </c>
      <c r="B148" s="251" t="s">
        <v>1317</v>
      </c>
      <c r="C148" s="175" t="s">
        <v>1323</v>
      </c>
      <c r="D148" s="186"/>
      <c r="E148" s="175"/>
      <c r="F148" s="202">
        <v>79000</v>
      </c>
      <c r="G148" s="202">
        <v>79000</v>
      </c>
      <c r="H148" s="174" t="s">
        <v>82</v>
      </c>
      <c r="I148" s="193" t="s">
        <v>1324</v>
      </c>
      <c r="J148" s="193" t="s">
        <v>80</v>
      </c>
      <c r="K148" s="175"/>
      <c r="L148" s="175"/>
    </row>
    <row r="149" spans="1:12" ht="188.25" customHeight="1">
      <c r="A149" s="242">
        <v>94</v>
      </c>
      <c r="B149" s="170" t="s">
        <v>1317</v>
      </c>
      <c r="C149" s="175" t="s">
        <v>447</v>
      </c>
      <c r="D149" s="186"/>
      <c r="E149" s="175"/>
      <c r="F149" s="202">
        <v>20489.73</v>
      </c>
      <c r="G149" s="202">
        <v>20489.73</v>
      </c>
      <c r="H149" s="174" t="s">
        <v>82</v>
      </c>
      <c r="I149" s="193" t="s">
        <v>448</v>
      </c>
      <c r="J149" s="193" t="s">
        <v>80</v>
      </c>
      <c r="K149" s="175"/>
      <c r="L149" s="175"/>
    </row>
    <row r="150" spans="1:12" ht="102" customHeight="1">
      <c r="A150" s="242">
        <v>95</v>
      </c>
      <c r="B150" s="163" t="s">
        <v>1317</v>
      </c>
      <c r="C150" s="163" t="s">
        <v>449</v>
      </c>
      <c r="D150" s="260"/>
      <c r="E150" s="163"/>
      <c r="F150" s="248">
        <v>18022</v>
      </c>
      <c r="G150" s="248">
        <v>18022</v>
      </c>
      <c r="H150" s="261" t="s">
        <v>82</v>
      </c>
      <c r="I150" s="163" t="s">
        <v>450</v>
      </c>
      <c r="J150" s="246" t="s">
        <v>80</v>
      </c>
      <c r="K150" s="163"/>
      <c r="L150" s="163"/>
    </row>
    <row r="151" spans="1:12" ht="82.5" customHeight="1">
      <c r="A151" s="242">
        <v>96</v>
      </c>
      <c r="B151" s="163" t="s">
        <v>1317</v>
      </c>
      <c r="C151" s="163" t="s">
        <v>451</v>
      </c>
      <c r="D151" s="260"/>
      <c r="E151" s="163"/>
      <c r="F151" s="248">
        <v>46446.36</v>
      </c>
      <c r="G151" s="248">
        <v>46446.36</v>
      </c>
      <c r="H151" s="261" t="s">
        <v>82</v>
      </c>
      <c r="I151" s="163" t="s">
        <v>452</v>
      </c>
      <c r="J151" s="246" t="s">
        <v>80</v>
      </c>
      <c r="K151" s="163"/>
      <c r="L151" s="163"/>
    </row>
    <row r="152" spans="1:12" ht="85.5" customHeight="1">
      <c r="A152" s="242">
        <v>97</v>
      </c>
      <c r="B152" s="163" t="s">
        <v>1317</v>
      </c>
      <c r="C152" s="163" t="s">
        <v>453</v>
      </c>
      <c r="D152" s="260"/>
      <c r="E152" s="163"/>
      <c r="F152" s="248">
        <v>198127.62</v>
      </c>
      <c r="G152" s="248">
        <v>198127.62</v>
      </c>
      <c r="H152" s="261" t="s">
        <v>82</v>
      </c>
      <c r="I152" s="163" t="s">
        <v>454</v>
      </c>
      <c r="J152" s="246" t="s">
        <v>80</v>
      </c>
      <c r="K152" s="163"/>
      <c r="L152" s="163"/>
    </row>
    <row r="153" spans="1:12" ht="91.5" customHeight="1">
      <c r="A153" s="242">
        <v>98</v>
      </c>
      <c r="B153" s="163" t="s">
        <v>1317</v>
      </c>
      <c r="C153" s="163" t="s">
        <v>455</v>
      </c>
      <c r="D153" s="260"/>
      <c r="E153" s="163"/>
      <c r="F153" s="248">
        <v>1106011.87</v>
      </c>
      <c r="G153" s="248">
        <v>1106011.87</v>
      </c>
      <c r="H153" s="261" t="s">
        <v>82</v>
      </c>
      <c r="I153" s="163" t="s">
        <v>456</v>
      </c>
      <c r="J153" s="246" t="s">
        <v>80</v>
      </c>
      <c r="K153" s="163"/>
      <c r="L153" s="163"/>
    </row>
    <row r="154" spans="1:12" ht="84" customHeight="1">
      <c r="A154" s="242">
        <v>99</v>
      </c>
      <c r="B154" s="163" t="s">
        <v>1317</v>
      </c>
      <c r="C154" s="163" t="s">
        <v>25</v>
      </c>
      <c r="D154" s="260"/>
      <c r="E154" s="163"/>
      <c r="F154" s="248">
        <v>37250.35</v>
      </c>
      <c r="G154" s="248">
        <v>37250.35</v>
      </c>
      <c r="H154" s="261" t="s">
        <v>82</v>
      </c>
      <c r="I154" s="163" t="s">
        <v>26</v>
      </c>
      <c r="J154" s="246" t="s">
        <v>80</v>
      </c>
      <c r="K154" s="163"/>
      <c r="L154" s="163"/>
    </row>
    <row r="155" spans="1:12" ht="85.5" customHeight="1">
      <c r="A155" s="242">
        <v>100</v>
      </c>
      <c r="B155" s="163" t="s">
        <v>1317</v>
      </c>
      <c r="C155" s="163" t="s">
        <v>27</v>
      </c>
      <c r="D155" s="260"/>
      <c r="E155" s="163"/>
      <c r="F155" s="248">
        <v>111972</v>
      </c>
      <c r="G155" s="248">
        <v>111972</v>
      </c>
      <c r="H155" s="261" t="s">
        <v>82</v>
      </c>
      <c r="I155" s="163" t="s">
        <v>28</v>
      </c>
      <c r="J155" s="246" t="s">
        <v>80</v>
      </c>
      <c r="K155" s="163"/>
      <c r="L155" s="163"/>
    </row>
    <row r="156" spans="1:12" ht="102" customHeight="1">
      <c r="A156" s="242">
        <v>101</v>
      </c>
      <c r="B156" s="163" t="s">
        <v>1317</v>
      </c>
      <c r="C156" s="163" t="s">
        <v>29</v>
      </c>
      <c r="D156" s="260"/>
      <c r="E156" s="163"/>
      <c r="F156" s="248">
        <v>114994.3</v>
      </c>
      <c r="G156" s="248">
        <v>114994.3</v>
      </c>
      <c r="H156" s="261" t="s">
        <v>82</v>
      </c>
      <c r="I156" s="163" t="s">
        <v>30</v>
      </c>
      <c r="J156" s="246" t="s">
        <v>80</v>
      </c>
      <c r="K156" s="163"/>
      <c r="L156" s="163"/>
    </row>
    <row r="157" spans="1:12" ht="97.5" customHeight="1">
      <c r="A157" s="242">
        <v>102</v>
      </c>
      <c r="B157" s="163" t="s">
        <v>1317</v>
      </c>
      <c r="C157" s="163" t="s">
        <v>31</v>
      </c>
      <c r="D157" s="260"/>
      <c r="E157" s="163"/>
      <c r="F157" s="248">
        <v>95588</v>
      </c>
      <c r="G157" s="248">
        <v>95588</v>
      </c>
      <c r="H157" s="261" t="s">
        <v>82</v>
      </c>
      <c r="I157" s="163" t="s">
        <v>32</v>
      </c>
      <c r="J157" s="246" t="s">
        <v>80</v>
      </c>
      <c r="K157" s="163"/>
      <c r="L157" s="163"/>
    </row>
    <row r="158" spans="1:12" ht="103.5" customHeight="1">
      <c r="A158" s="242">
        <v>103</v>
      </c>
      <c r="B158" s="163" t="s">
        <v>1317</v>
      </c>
      <c r="C158" s="163" t="s">
        <v>33</v>
      </c>
      <c r="D158" s="260"/>
      <c r="E158" s="163"/>
      <c r="F158" s="248">
        <v>228380</v>
      </c>
      <c r="G158" s="248">
        <v>228380</v>
      </c>
      <c r="H158" s="261" t="s">
        <v>82</v>
      </c>
      <c r="I158" s="163" t="s">
        <v>34</v>
      </c>
      <c r="J158" s="246" t="s">
        <v>80</v>
      </c>
      <c r="K158" s="163"/>
      <c r="L158" s="163"/>
    </row>
    <row r="159" spans="1:12" ht="98.25" customHeight="1">
      <c r="A159" s="242">
        <v>104</v>
      </c>
      <c r="B159" s="163" t="s">
        <v>1317</v>
      </c>
      <c r="C159" s="163" t="s">
        <v>35</v>
      </c>
      <c r="D159" s="260"/>
      <c r="E159" s="163"/>
      <c r="F159" s="248">
        <v>472920.03</v>
      </c>
      <c r="G159" s="248">
        <v>472920.03</v>
      </c>
      <c r="H159" s="261" t="s">
        <v>82</v>
      </c>
      <c r="I159" s="163" t="s">
        <v>36</v>
      </c>
      <c r="J159" s="246" t="s">
        <v>80</v>
      </c>
      <c r="K159" s="163"/>
      <c r="L159" s="163"/>
    </row>
    <row r="160" spans="1:12" ht="98.25" customHeight="1">
      <c r="A160" s="242">
        <v>105</v>
      </c>
      <c r="B160" s="163" t="s">
        <v>1317</v>
      </c>
      <c r="C160" s="163" t="s">
        <v>37</v>
      </c>
      <c r="D160" s="260"/>
      <c r="E160" s="163"/>
      <c r="F160" s="248">
        <v>166469</v>
      </c>
      <c r="G160" s="248">
        <v>166469</v>
      </c>
      <c r="H160" s="261" t="s">
        <v>82</v>
      </c>
      <c r="I160" s="163" t="s">
        <v>38</v>
      </c>
      <c r="J160" s="246" t="s">
        <v>80</v>
      </c>
      <c r="K160" s="163"/>
      <c r="L160" s="163"/>
    </row>
    <row r="161" spans="1:12" ht="99" customHeight="1">
      <c r="A161" s="242">
        <v>106</v>
      </c>
      <c r="B161" s="163" t="s">
        <v>1317</v>
      </c>
      <c r="C161" s="163" t="s">
        <v>39</v>
      </c>
      <c r="D161" s="260"/>
      <c r="E161" s="163"/>
      <c r="F161" s="248">
        <v>52525.64</v>
      </c>
      <c r="G161" s="248">
        <v>52525.64</v>
      </c>
      <c r="H161" s="261" t="s">
        <v>82</v>
      </c>
      <c r="I161" s="163" t="s">
        <v>40</v>
      </c>
      <c r="J161" s="246" t="s">
        <v>80</v>
      </c>
      <c r="K161" s="163"/>
      <c r="L161" s="163"/>
    </row>
    <row r="162" spans="1:12" ht="102.75" customHeight="1">
      <c r="A162" s="242">
        <v>107</v>
      </c>
      <c r="B162" s="163" t="s">
        <v>1317</v>
      </c>
      <c r="C162" s="163" t="s">
        <v>41</v>
      </c>
      <c r="D162" s="260"/>
      <c r="E162" s="163"/>
      <c r="F162" s="248">
        <v>73923.4</v>
      </c>
      <c r="G162" s="248">
        <v>73923.4</v>
      </c>
      <c r="H162" s="261" t="s">
        <v>82</v>
      </c>
      <c r="I162" s="163" t="s">
        <v>930</v>
      </c>
      <c r="J162" s="246" t="s">
        <v>80</v>
      </c>
      <c r="K162" s="163"/>
      <c r="L162" s="163"/>
    </row>
    <row r="163" spans="1:12" ht="98.25" customHeight="1">
      <c r="A163" s="242">
        <v>108</v>
      </c>
      <c r="B163" s="163" t="s">
        <v>1317</v>
      </c>
      <c r="C163" s="163" t="s">
        <v>931</v>
      </c>
      <c r="D163" s="260"/>
      <c r="E163" s="163"/>
      <c r="F163" s="248">
        <v>45705.83</v>
      </c>
      <c r="G163" s="248">
        <v>45705.83</v>
      </c>
      <c r="H163" s="261" t="s">
        <v>82</v>
      </c>
      <c r="I163" s="163" t="s">
        <v>2281</v>
      </c>
      <c r="J163" s="246" t="s">
        <v>80</v>
      </c>
      <c r="K163" s="163"/>
      <c r="L163" s="163"/>
    </row>
    <row r="164" spans="1:12" ht="99" customHeight="1">
      <c r="A164" s="242">
        <v>109</v>
      </c>
      <c r="B164" s="163" t="s">
        <v>1317</v>
      </c>
      <c r="C164" s="163" t="s">
        <v>2282</v>
      </c>
      <c r="D164" s="260"/>
      <c r="E164" s="163"/>
      <c r="F164" s="248">
        <v>133548.33</v>
      </c>
      <c r="G164" s="248">
        <v>133548.33</v>
      </c>
      <c r="H164" s="261" t="s">
        <v>82</v>
      </c>
      <c r="I164" s="163" t="s">
        <v>2283</v>
      </c>
      <c r="J164" s="246" t="s">
        <v>80</v>
      </c>
      <c r="K164" s="163"/>
      <c r="L164" s="163"/>
    </row>
    <row r="165" spans="1:12" ht="99.75" customHeight="1">
      <c r="A165" s="242">
        <v>110</v>
      </c>
      <c r="B165" s="163" t="s">
        <v>1317</v>
      </c>
      <c r="C165" s="163" t="s">
        <v>2284</v>
      </c>
      <c r="D165" s="260"/>
      <c r="E165" s="163"/>
      <c r="F165" s="248">
        <v>242539</v>
      </c>
      <c r="G165" s="248">
        <v>242539</v>
      </c>
      <c r="H165" s="261" t="s">
        <v>82</v>
      </c>
      <c r="I165" s="163" t="s">
        <v>2285</v>
      </c>
      <c r="J165" s="246" t="s">
        <v>80</v>
      </c>
      <c r="K165" s="163"/>
      <c r="L165" s="163"/>
    </row>
    <row r="166" spans="1:12" ht="98.25" customHeight="1">
      <c r="A166" s="242">
        <v>111</v>
      </c>
      <c r="B166" s="163" t="s">
        <v>1317</v>
      </c>
      <c r="C166" s="163" t="s">
        <v>2286</v>
      </c>
      <c r="D166" s="260"/>
      <c r="E166" s="163"/>
      <c r="F166" s="262">
        <v>584707</v>
      </c>
      <c r="G166" s="262">
        <v>584707</v>
      </c>
      <c r="H166" s="261" t="s">
        <v>82</v>
      </c>
      <c r="I166" s="163" t="s">
        <v>2287</v>
      </c>
      <c r="J166" s="246" t="s">
        <v>80</v>
      </c>
      <c r="K166" s="163"/>
      <c r="L166" s="163"/>
    </row>
    <row r="167" spans="1:12" s="21" customFormat="1" ht="99" customHeight="1">
      <c r="A167" s="252">
        <v>112</v>
      </c>
      <c r="B167" s="263" t="s">
        <v>1317</v>
      </c>
      <c r="C167" s="263" t="s">
        <v>2288</v>
      </c>
      <c r="D167" s="264"/>
      <c r="E167" s="263"/>
      <c r="F167" s="265">
        <v>306781.9</v>
      </c>
      <c r="G167" s="265">
        <v>306781.9</v>
      </c>
      <c r="H167" s="266" t="s">
        <v>82</v>
      </c>
      <c r="I167" s="263" t="s">
        <v>1845</v>
      </c>
      <c r="J167" s="267" t="s">
        <v>80</v>
      </c>
      <c r="K167" s="263"/>
      <c r="L167" s="263"/>
    </row>
    <row r="168" spans="1:12" ht="97.5" customHeight="1">
      <c r="A168" s="242">
        <v>113</v>
      </c>
      <c r="B168" s="163" t="s">
        <v>1317</v>
      </c>
      <c r="C168" s="163" t="s">
        <v>1846</v>
      </c>
      <c r="D168" s="260"/>
      <c r="E168" s="163"/>
      <c r="F168" s="248">
        <v>75969.22</v>
      </c>
      <c r="G168" s="248">
        <v>75969.22</v>
      </c>
      <c r="H168" s="261" t="s">
        <v>82</v>
      </c>
      <c r="I168" s="163" t="s">
        <v>1847</v>
      </c>
      <c r="J168" s="246" t="s">
        <v>80</v>
      </c>
      <c r="K168" s="163"/>
      <c r="L168" s="163"/>
    </row>
    <row r="169" spans="1:12" ht="102.75" customHeight="1">
      <c r="A169" s="242">
        <v>114</v>
      </c>
      <c r="B169" s="163" t="s">
        <v>1317</v>
      </c>
      <c r="C169" s="163" t="s">
        <v>1848</v>
      </c>
      <c r="D169" s="260"/>
      <c r="E169" s="163"/>
      <c r="F169" s="248">
        <v>64827.67</v>
      </c>
      <c r="G169" s="248">
        <v>64827.67</v>
      </c>
      <c r="H169" s="261" t="s">
        <v>82</v>
      </c>
      <c r="I169" s="163" t="s">
        <v>948</v>
      </c>
      <c r="J169" s="246" t="s">
        <v>80</v>
      </c>
      <c r="K169" s="163"/>
      <c r="L169" s="163"/>
    </row>
    <row r="170" spans="1:12" ht="116.25" customHeight="1">
      <c r="A170" s="242">
        <v>115</v>
      </c>
      <c r="B170" s="163" t="s">
        <v>1317</v>
      </c>
      <c r="C170" s="163" t="s">
        <v>949</v>
      </c>
      <c r="D170" s="260"/>
      <c r="E170" s="163"/>
      <c r="F170" s="248">
        <v>28086.87</v>
      </c>
      <c r="G170" s="248">
        <v>28086.87</v>
      </c>
      <c r="H170" s="261" t="s">
        <v>82</v>
      </c>
      <c r="I170" s="163" t="s">
        <v>950</v>
      </c>
      <c r="J170" s="246" t="s">
        <v>80</v>
      </c>
      <c r="K170" s="163"/>
      <c r="L170" s="163"/>
    </row>
    <row r="171" spans="1:12" ht="122.25" customHeight="1">
      <c r="A171" s="242">
        <v>116</v>
      </c>
      <c r="B171" s="163" t="s">
        <v>1317</v>
      </c>
      <c r="C171" s="163" t="s">
        <v>951</v>
      </c>
      <c r="D171" s="260"/>
      <c r="E171" s="163"/>
      <c r="F171" s="248">
        <v>25948.13</v>
      </c>
      <c r="G171" s="248">
        <v>25948.13</v>
      </c>
      <c r="H171" s="261" t="s">
        <v>82</v>
      </c>
      <c r="I171" s="163" t="s">
        <v>952</v>
      </c>
      <c r="J171" s="246" t="s">
        <v>80</v>
      </c>
      <c r="K171" s="163"/>
      <c r="L171" s="163"/>
    </row>
    <row r="172" spans="1:12" ht="121.5" customHeight="1">
      <c r="A172" s="242">
        <v>117</v>
      </c>
      <c r="B172" s="163" t="s">
        <v>1317</v>
      </c>
      <c r="C172" s="163" t="s">
        <v>953</v>
      </c>
      <c r="D172" s="260"/>
      <c r="E172" s="163"/>
      <c r="F172" s="248">
        <v>50180</v>
      </c>
      <c r="G172" s="248">
        <v>50180</v>
      </c>
      <c r="H172" s="261" t="s">
        <v>82</v>
      </c>
      <c r="I172" s="163" t="s">
        <v>954</v>
      </c>
      <c r="J172" s="246" t="s">
        <v>80</v>
      </c>
      <c r="K172" s="163"/>
      <c r="L172" s="163"/>
    </row>
    <row r="173" spans="1:12" ht="117.75" customHeight="1">
      <c r="A173" s="242">
        <v>118</v>
      </c>
      <c r="B173" s="163" t="s">
        <v>1317</v>
      </c>
      <c r="C173" s="163" t="s">
        <v>75</v>
      </c>
      <c r="D173" s="260"/>
      <c r="E173" s="163"/>
      <c r="F173" s="248">
        <v>87460</v>
      </c>
      <c r="G173" s="248">
        <v>87460</v>
      </c>
      <c r="H173" s="261" t="s">
        <v>82</v>
      </c>
      <c r="I173" s="163" t="s">
        <v>1020</v>
      </c>
      <c r="J173" s="246" t="s">
        <v>80</v>
      </c>
      <c r="K173" s="163"/>
      <c r="L173" s="163"/>
    </row>
    <row r="174" spans="1:12" ht="117.75" customHeight="1">
      <c r="A174" s="242">
        <v>119</v>
      </c>
      <c r="B174" s="163" t="s">
        <v>1317</v>
      </c>
      <c r="C174" s="163" t="s">
        <v>1021</v>
      </c>
      <c r="D174" s="260"/>
      <c r="E174" s="163"/>
      <c r="F174" s="248">
        <v>65752</v>
      </c>
      <c r="G174" s="248">
        <v>65752</v>
      </c>
      <c r="H174" s="261" t="s">
        <v>82</v>
      </c>
      <c r="I174" s="163" t="s">
        <v>1022</v>
      </c>
      <c r="J174" s="246" t="s">
        <v>80</v>
      </c>
      <c r="K174" s="163"/>
      <c r="L174" s="163"/>
    </row>
    <row r="175" spans="1:12" ht="124.5" customHeight="1">
      <c r="A175" s="242">
        <v>120</v>
      </c>
      <c r="B175" s="163" t="s">
        <v>1317</v>
      </c>
      <c r="C175" s="163" t="s">
        <v>2289</v>
      </c>
      <c r="D175" s="260"/>
      <c r="E175" s="163"/>
      <c r="F175" s="248">
        <v>51477.11</v>
      </c>
      <c r="G175" s="248">
        <v>51477.11</v>
      </c>
      <c r="H175" s="261" t="s">
        <v>82</v>
      </c>
      <c r="I175" s="163" t="s">
        <v>2290</v>
      </c>
      <c r="J175" s="246" t="s">
        <v>80</v>
      </c>
      <c r="K175" s="163"/>
      <c r="L175" s="163"/>
    </row>
    <row r="176" spans="1:12" ht="123" customHeight="1">
      <c r="A176" s="242">
        <v>121</v>
      </c>
      <c r="B176" s="163" t="s">
        <v>1317</v>
      </c>
      <c r="C176" s="163" t="s">
        <v>2291</v>
      </c>
      <c r="D176" s="260"/>
      <c r="E176" s="163"/>
      <c r="F176" s="248">
        <v>70900.3</v>
      </c>
      <c r="G176" s="248">
        <v>70900.3</v>
      </c>
      <c r="H176" s="261" t="s">
        <v>82</v>
      </c>
      <c r="I176" s="163" t="s">
        <v>2292</v>
      </c>
      <c r="J176" s="246" t="s">
        <v>80</v>
      </c>
      <c r="K176" s="163"/>
      <c r="L176" s="163"/>
    </row>
    <row r="177" spans="1:12" ht="114.75" customHeight="1">
      <c r="A177" s="242">
        <v>122</v>
      </c>
      <c r="B177" s="163" t="s">
        <v>1317</v>
      </c>
      <c r="C177" s="163" t="s">
        <v>2293</v>
      </c>
      <c r="D177" s="260"/>
      <c r="E177" s="163"/>
      <c r="F177" s="248">
        <v>130141.82</v>
      </c>
      <c r="G177" s="248">
        <v>130141.82</v>
      </c>
      <c r="H177" s="261" t="s">
        <v>82</v>
      </c>
      <c r="I177" s="163" t="s">
        <v>2294</v>
      </c>
      <c r="J177" s="246" t="s">
        <v>80</v>
      </c>
      <c r="K177" s="163"/>
      <c r="L177" s="163"/>
    </row>
    <row r="178" spans="1:12" ht="123.75" customHeight="1">
      <c r="A178" s="242">
        <v>123</v>
      </c>
      <c r="B178" s="163" t="s">
        <v>1317</v>
      </c>
      <c r="C178" s="163" t="s">
        <v>2295</v>
      </c>
      <c r="D178" s="260"/>
      <c r="E178" s="163"/>
      <c r="F178" s="248">
        <v>36110.56</v>
      </c>
      <c r="G178" s="248">
        <v>36110.56</v>
      </c>
      <c r="H178" s="261" t="s">
        <v>82</v>
      </c>
      <c r="I178" s="163" t="s">
        <v>1896</v>
      </c>
      <c r="J178" s="246" t="s">
        <v>80</v>
      </c>
      <c r="K178" s="163"/>
      <c r="L178" s="163"/>
    </row>
    <row r="179" spans="1:12" ht="120" customHeight="1">
      <c r="A179" s="242">
        <v>124</v>
      </c>
      <c r="B179" s="163" t="s">
        <v>1317</v>
      </c>
      <c r="C179" s="163" t="s">
        <v>1897</v>
      </c>
      <c r="D179" s="260"/>
      <c r="E179" s="163"/>
      <c r="F179" s="248">
        <v>90199.12</v>
      </c>
      <c r="G179" s="248">
        <v>90199.12</v>
      </c>
      <c r="H179" s="261" t="s">
        <v>82</v>
      </c>
      <c r="I179" s="163" t="s">
        <v>1896</v>
      </c>
      <c r="J179" s="246" t="s">
        <v>80</v>
      </c>
      <c r="K179" s="163"/>
      <c r="L179" s="163"/>
    </row>
    <row r="180" spans="1:12" ht="117" customHeight="1">
      <c r="A180" s="242">
        <v>125</v>
      </c>
      <c r="B180" s="163" t="s">
        <v>1317</v>
      </c>
      <c r="C180" s="163" t="s">
        <v>1898</v>
      </c>
      <c r="D180" s="260"/>
      <c r="E180" s="163"/>
      <c r="F180" s="248">
        <v>100707.1</v>
      </c>
      <c r="G180" s="248">
        <v>100707.1</v>
      </c>
      <c r="H180" s="261" t="s">
        <v>82</v>
      </c>
      <c r="I180" s="163" t="s">
        <v>1899</v>
      </c>
      <c r="J180" s="246" t="s">
        <v>80</v>
      </c>
      <c r="K180" s="163"/>
      <c r="L180" s="163"/>
    </row>
    <row r="181" spans="1:12" ht="114" customHeight="1">
      <c r="A181" s="242">
        <v>126</v>
      </c>
      <c r="B181" s="163" t="s">
        <v>1317</v>
      </c>
      <c r="C181" s="163" t="s">
        <v>1900</v>
      </c>
      <c r="D181" s="260"/>
      <c r="E181" s="163"/>
      <c r="F181" s="248">
        <v>53296</v>
      </c>
      <c r="G181" s="248">
        <v>53296</v>
      </c>
      <c r="H181" s="261" t="s">
        <v>82</v>
      </c>
      <c r="I181" s="163" t="s">
        <v>1901</v>
      </c>
      <c r="J181" s="246" t="s">
        <v>80</v>
      </c>
      <c r="K181" s="163"/>
      <c r="L181" s="163"/>
    </row>
    <row r="182" spans="1:12" ht="117.75" customHeight="1">
      <c r="A182" s="242">
        <v>127</v>
      </c>
      <c r="B182" s="163" t="s">
        <v>1317</v>
      </c>
      <c r="C182" s="163" t="s">
        <v>1902</v>
      </c>
      <c r="D182" s="260"/>
      <c r="E182" s="163"/>
      <c r="F182" s="248">
        <v>123362</v>
      </c>
      <c r="G182" s="248">
        <v>123362</v>
      </c>
      <c r="H182" s="261" t="s">
        <v>82</v>
      </c>
      <c r="I182" s="163" t="s">
        <v>728</v>
      </c>
      <c r="J182" s="246" t="s">
        <v>80</v>
      </c>
      <c r="K182" s="163"/>
      <c r="L182" s="163"/>
    </row>
    <row r="183" spans="1:12" ht="114.75" customHeight="1">
      <c r="A183" s="242">
        <v>128</v>
      </c>
      <c r="B183" s="163" t="s">
        <v>1317</v>
      </c>
      <c r="C183" s="163" t="s">
        <v>729</v>
      </c>
      <c r="D183" s="260"/>
      <c r="E183" s="163"/>
      <c r="F183" s="248">
        <v>187111</v>
      </c>
      <c r="G183" s="248">
        <v>187111</v>
      </c>
      <c r="H183" s="261" t="s">
        <v>82</v>
      </c>
      <c r="I183" s="163" t="s">
        <v>730</v>
      </c>
      <c r="J183" s="246" t="s">
        <v>80</v>
      </c>
      <c r="K183" s="163"/>
      <c r="L183" s="163"/>
    </row>
    <row r="184" spans="1:12" ht="117" customHeight="1">
      <c r="A184" s="242">
        <v>129</v>
      </c>
      <c r="B184" s="163" t="s">
        <v>1317</v>
      </c>
      <c r="C184" s="163" t="s">
        <v>731</v>
      </c>
      <c r="D184" s="260"/>
      <c r="E184" s="163"/>
      <c r="F184" s="248">
        <v>458374</v>
      </c>
      <c r="G184" s="248">
        <v>458374</v>
      </c>
      <c r="H184" s="261" t="s">
        <v>82</v>
      </c>
      <c r="I184" s="163" t="s">
        <v>1935</v>
      </c>
      <c r="J184" s="246" t="s">
        <v>80</v>
      </c>
      <c r="K184" s="163"/>
      <c r="L184" s="163"/>
    </row>
    <row r="185" spans="1:12" ht="117" customHeight="1">
      <c r="A185" s="242">
        <v>130</v>
      </c>
      <c r="B185" s="163" t="s">
        <v>1317</v>
      </c>
      <c r="C185" s="163" t="s">
        <v>1936</v>
      </c>
      <c r="D185" s="260"/>
      <c r="E185" s="163"/>
      <c r="F185" s="248">
        <v>66285</v>
      </c>
      <c r="G185" s="248">
        <v>66285</v>
      </c>
      <c r="H185" s="261" t="s">
        <v>82</v>
      </c>
      <c r="I185" s="163" t="s">
        <v>1937</v>
      </c>
      <c r="J185" s="246" t="s">
        <v>80</v>
      </c>
      <c r="K185" s="163"/>
      <c r="L185" s="163"/>
    </row>
    <row r="186" spans="1:12" ht="117.75" customHeight="1">
      <c r="A186" s="242">
        <v>131</v>
      </c>
      <c r="B186" s="163" t="s">
        <v>1317</v>
      </c>
      <c r="C186" s="163" t="s">
        <v>1938</v>
      </c>
      <c r="D186" s="260"/>
      <c r="E186" s="163"/>
      <c r="F186" s="248">
        <v>66285</v>
      </c>
      <c r="G186" s="248">
        <v>66285</v>
      </c>
      <c r="H186" s="261" t="s">
        <v>82</v>
      </c>
      <c r="I186" s="163" t="s">
        <v>718</v>
      </c>
      <c r="J186" s="246" t="s">
        <v>80</v>
      </c>
      <c r="K186" s="163"/>
      <c r="L186" s="163"/>
    </row>
    <row r="187" spans="1:12" ht="120.75" customHeight="1">
      <c r="A187" s="242">
        <v>132</v>
      </c>
      <c r="B187" s="163" t="s">
        <v>1317</v>
      </c>
      <c r="C187" s="163" t="s">
        <v>719</v>
      </c>
      <c r="D187" s="260"/>
      <c r="E187" s="163"/>
      <c r="F187" s="248">
        <v>104321</v>
      </c>
      <c r="G187" s="248">
        <v>104321</v>
      </c>
      <c r="H187" s="261" t="s">
        <v>82</v>
      </c>
      <c r="I187" s="163" t="s">
        <v>720</v>
      </c>
      <c r="J187" s="246" t="s">
        <v>80</v>
      </c>
      <c r="K187" s="163"/>
      <c r="L187" s="163"/>
    </row>
    <row r="188" spans="1:12" ht="121.5" customHeight="1">
      <c r="A188" s="242">
        <v>133</v>
      </c>
      <c r="B188" s="163" t="s">
        <v>1317</v>
      </c>
      <c r="C188" s="163" t="s">
        <v>721</v>
      </c>
      <c r="D188" s="260"/>
      <c r="E188" s="163"/>
      <c r="F188" s="248">
        <v>46857</v>
      </c>
      <c r="G188" s="248">
        <v>46857</v>
      </c>
      <c r="H188" s="261" t="s">
        <v>82</v>
      </c>
      <c r="I188" s="163" t="s">
        <v>722</v>
      </c>
      <c r="J188" s="246" t="s">
        <v>80</v>
      </c>
      <c r="K188" s="163"/>
      <c r="L188" s="163"/>
    </row>
    <row r="189" spans="1:12" ht="115.5" customHeight="1">
      <c r="A189" s="242">
        <v>134</v>
      </c>
      <c r="B189" s="163" t="s">
        <v>1317</v>
      </c>
      <c r="C189" s="163" t="s">
        <v>723</v>
      </c>
      <c r="D189" s="260"/>
      <c r="E189" s="163"/>
      <c r="F189" s="248">
        <v>27093.47</v>
      </c>
      <c r="G189" s="248">
        <v>27093.47</v>
      </c>
      <c r="H189" s="261" t="s">
        <v>82</v>
      </c>
      <c r="I189" s="163" t="s">
        <v>722</v>
      </c>
      <c r="J189" s="246" t="s">
        <v>80</v>
      </c>
      <c r="K189" s="163"/>
      <c r="L189" s="163"/>
    </row>
    <row r="190" spans="1:12" ht="117.75" customHeight="1">
      <c r="A190" s="242">
        <v>135</v>
      </c>
      <c r="B190" s="163" t="s">
        <v>1317</v>
      </c>
      <c r="C190" s="163" t="s">
        <v>724</v>
      </c>
      <c r="D190" s="260"/>
      <c r="E190" s="163"/>
      <c r="F190" s="248">
        <v>54914.22</v>
      </c>
      <c r="G190" s="248">
        <v>54914.22</v>
      </c>
      <c r="H190" s="261" t="s">
        <v>82</v>
      </c>
      <c r="I190" s="163" t="s">
        <v>722</v>
      </c>
      <c r="J190" s="246" t="s">
        <v>80</v>
      </c>
      <c r="K190" s="163"/>
      <c r="L190" s="163"/>
    </row>
    <row r="191" spans="1:12" ht="122.25" customHeight="1">
      <c r="A191" s="242">
        <v>136</v>
      </c>
      <c r="B191" s="163" t="s">
        <v>1317</v>
      </c>
      <c r="C191" s="163" t="s">
        <v>725</v>
      </c>
      <c r="D191" s="260"/>
      <c r="E191" s="163"/>
      <c r="F191" s="248">
        <v>50897.94</v>
      </c>
      <c r="G191" s="248">
        <v>50897.94</v>
      </c>
      <c r="H191" s="261" t="s">
        <v>82</v>
      </c>
      <c r="I191" s="163" t="s">
        <v>607</v>
      </c>
      <c r="J191" s="246" t="s">
        <v>80</v>
      </c>
      <c r="K191" s="163"/>
      <c r="L191" s="163"/>
    </row>
    <row r="192" spans="1:12" ht="120" customHeight="1">
      <c r="A192" s="242">
        <v>137</v>
      </c>
      <c r="B192" s="163" t="s">
        <v>1317</v>
      </c>
      <c r="C192" s="163" t="s">
        <v>608</v>
      </c>
      <c r="D192" s="260"/>
      <c r="E192" s="163"/>
      <c r="F192" s="248">
        <v>88415.31</v>
      </c>
      <c r="G192" s="248">
        <v>88415.31</v>
      </c>
      <c r="H192" s="261" t="s">
        <v>82</v>
      </c>
      <c r="I192" s="163" t="s">
        <v>609</v>
      </c>
      <c r="J192" s="246" t="s">
        <v>80</v>
      </c>
      <c r="K192" s="163"/>
      <c r="L192" s="163"/>
    </row>
    <row r="193" spans="1:12" ht="121.5" customHeight="1">
      <c r="A193" s="242">
        <v>138</v>
      </c>
      <c r="B193" s="163" t="s">
        <v>1317</v>
      </c>
      <c r="C193" s="163" t="s">
        <v>610</v>
      </c>
      <c r="D193" s="260"/>
      <c r="E193" s="163"/>
      <c r="F193" s="248">
        <v>27533</v>
      </c>
      <c r="G193" s="248">
        <v>27533</v>
      </c>
      <c r="H193" s="261" t="s">
        <v>82</v>
      </c>
      <c r="I193" s="163" t="s">
        <v>611</v>
      </c>
      <c r="J193" s="246" t="s">
        <v>80</v>
      </c>
      <c r="K193" s="163"/>
      <c r="L193" s="163"/>
    </row>
    <row r="194" spans="1:12" ht="118.5" customHeight="1">
      <c r="A194" s="242">
        <v>139</v>
      </c>
      <c r="B194" s="163" t="s">
        <v>1317</v>
      </c>
      <c r="C194" s="163" t="s">
        <v>612</v>
      </c>
      <c r="D194" s="260"/>
      <c r="E194" s="163"/>
      <c r="F194" s="248">
        <v>44883.37</v>
      </c>
      <c r="G194" s="248">
        <v>44883.37</v>
      </c>
      <c r="H194" s="261" t="s">
        <v>82</v>
      </c>
      <c r="I194" s="163" t="s">
        <v>613</v>
      </c>
      <c r="J194" s="246" t="s">
        <v>80</v>
      </c>
      <c r="K194" s="163"/>
      <c r="L194" s="163"/>
    </row>
    <row r="195" spans="1:12" ht="119.25" customHeight="1">
      <c r="A195" s="242">
        <v>140</v>
      </c>
      <c r="B195" s="263" t="s">
        <v>1317</v>
      </c>
      <c r="C195" s="163" t="s">
        <v>614</v>
      </c>
      <c r="D195" s="260"/>
      <c r="E195" s="163"/>
      <c r="F195" s="248">
        <v>69480</v>
      </c>
      <c r="G195" s="248">
        <v>69480</v>
      </c>
      <c r="H195" s="261" t="s">
        <v>82</v>
      </c>
      <c r="I195" s="163" t="s">
        <v>615</v>
      </c>
      <c r="J195" s="246" t="s">
        <v>80</v>
      </c>
      <c r="K195" s="163"/>
      <c r="L195" s="163"/>
    </row>
    <row r="196" spans="1:12" ht="107.25" customHeight="1">
      <c r="A196" s="242">
        <v>141</v>
      </c>
      <c r="B196" s="170" t="s">
        <v>616</v>
      </c>
      <c r="C196" s="175" t="s">
        <v>617</v>
      </c>
      <c r="D196" s="198"/>
      <c r="E196" s="193" t="s">
        <v>618</v>
      </c>
      <c r="F196" s="202">
        <v>323176.38</v>
      </c>
      <c r="G196" s="202">
        <v>116307.55</v>
      </c>
      <c r="H196" s="199" t="s">
        <v>82</v>
      </c>
      <c r="I196" s="193" t="s">
        <v>2055</v>
      </c>
      <c r="J196" s="193" t="s">
        <v>80</v>
      </c>
      <c r="K196" s="193"/>
      <c r="L196" s="193"/>
    </row>
    <row r="197" spans="1:12" ht="117.75" customHeight="1">
      <c r="A197" s="242">
        <v>142</v>
      </c>
      <c r="B197" s="170" t="s">
        <v>616</v>
      </c>
      <c r="C197" s="175" t="s">
        <v>619</v>
      </c>
      <c r="D197" s="186"/>
      <c r="E197" s="175"/>
      <c r="F197" s="258">
        <v>281884.3</v>
      </c>
      <c r="G197" s="258">
        <v>281884.3</v>
      </c>
      <c r="H197" s="174" t="s">
        <v>82</v>
      </c>
      <c r="I197" s="163" t="s">
        <v>2036</v>
      </c>
      <c r="J197" s="193" t="s">
        <v>80</v>
      </c>
      <c r="K197" s="175"/>
      <c r="L197" s="175"/>
    </row>
    <row r="198" spans="1:12" ht="104.25" customHeight="1">
      <c r="A198" s="242">
        <v>143</v>
      </c>
      <c r="B198" s="251" t="s">
        <v>616</v>
      </c>
      <c r="C198" s="175" t="s">
        <v>2487</v>
      </c>
      <c r="D198" s="186"/>
      <c r="E198" s="175" t="s">
        <v>2488</v>
      </c>
      <c r="F198" s="202">
        <v>94502</v>
      </c>
      <c r="G198" s="202">
        <v>94502</v>
      </c>
      <c r="H198" s="174" t="s">
        <v>82</v>
      </c>
      <c r="I198" s="193" t="s">
        <v>2055</v>
      </c>
      <c r="J198" s="193" t="s">
        <v>80</v>
      </c>
      <c r="K198" s="175"/>
      <c r="L198" s="175"/>
    </row>
    <row r="199" spans="1:12" ht="94.5" customHeight="1">
      <c r="A199" s="242">
        <v>144</v>
      </c>
      <c r="B199" s="251" t="s">
        <v>616</v>
      </c>
      <c r="C199" s="175" t="s">
        <v>2489</v>
      </c>
      <c r="D199" s="186"/>
      <c r="E199" s="175" t="s">
        <v>2490</v>
      </c>
      <c r="F199" s="202">
        <v>38622</v>
      </c>
      <c r="G199" s="202">
        <v>38622</v>
      </c>
      <c r="H199" s="174" t="s">
        <v>82</v>
      </c>
      <c r="I199" s="193" t="s">
        <v>2055</v>
      </c>
      <c r="J199" s="193" t="s">
        <v>80</v>
      </c>
      <c r="K199" s="175"/>
      <c r="L199" s="175"/>
    </row>
    <row r="200" spans="1:12" ht="104.25" customHeight="1">
      <c r="A200" s="242">
        <v>145</v>
      </c>
      <c r="B200" s="250" t="s">
        <v>616</v>
      </c>
      <c r="C200" s="175" t="s">
        <v>2491</v>
      </c>
      <c r="D200" s="186"/>
      <c r="E200" s="191" t="s">
        <v>2492</v>
      </c>
      <c r="F200" s="202">
        <v>94000</v>
      </c>
      <c r="G200" s="202">
        <v>94000</v>
      </c>
      <c r="H200" s="174" t="s">
        <v>82</v>
      </c>
      <c r="I200" s="193" t="s">
        <v>2055</v>
      </c>
      <c r="J200" s="193" t="s">
        <v>80</v>
      </c>
      <c r="K200" s="175"/>
      <c r="L200" s="175"/>
    </row>
    <row r="201" spans="1:12" ht="100.5" customHeight="1">
      <c r="A201" s="242">
        <v>146</v>
      </c>
      <c r="B201" s="250" t="s">
        <v>616</v>
      </c>
      <c r="C201" s="175" t="s">
        <v>2493</v>
      </c>
      <c r="D201" s="186"/>
      <c r="E201" s="175"/>
      <c r="F201" s="202">
        <v>96846</v>
      </c>
      <c r="G201" s="202">
        <v>96846</v>
      </c>
      <c r="H201" s="174" t="s">
        <v>82</v>
      </c>
      <c r="I201" s="193" t="s">
        <v>2494</v>
      </c>
      <c r="J201" s="193" t="s">
        <v>80</v>
      </c>
      <c r="K201" s="175"/>
      <c r="L201" s="175"/>
    </row>
    <row r="202" spans="1:12" ht="243" customHeight="1">
      <c r="A202" s="242">
        <v>147</v>
      </c>
      <c r="B202" s="250" t="s">
        <v>616</v>
      </c>
      <c r="C202" s="175" t="s">
        <v>2495</v>
      </c>
      <c r="D202" s="186"/>
      <c r="E202" s="175"/>
      <c r="F202" s="202">
        <v>96846.01</v>
      </c>
      <c r="G202" s="202">
        <v>96846.01</v>
      </c>
      <c r="H202" s="174" t="s">
        <v>82</v>
      </c>
      <c r="I202" s="193" t="s">
        <v>2646</v>
      </c>
      <c r="J202" s="193" t="s">
        <v>80</v>
      </c>
      <c r="K202" s="175"/>
      <c r="L202" s="175"/>
    </row>
    <row r="203" spans="1:12" ht="84.75" customHeight="1">
      <c r="A203" s="242">
        <v>148</v>
      </c>
      <c r="B203" s="268" t="s">
        <v>616</v>
      </c>
      <c r="C203" s="163" t="s">
        <v>2647</v>
      </c>
      <c r="D203" s="260"/>
      <c r="E203" s="163"/>
      <c r="F203" s="248">
        <v>53184</v>
      </c>
      <c r="G203" s="248">
        <v>53184</v>
      </c>
      <c r="H203" s="261" t="s">
        <v>82</v>
      </c>
      <c r="I203" s="163" t="s">
        <v>2648</v>
      </c>
      <c r="J203" s="246" t="s">
        <v>80</v>
      </c>
      <c r="K203" s="163"/>
      <c r="L203" s="163"/>
    </row>
    <row r="204" spans="1:12" ht="89.25" customHeight="1">
      <c r="A204" s="242">
        <v>149</v>
      </c>
      <c r="B204" s="170" t="s">
        <v>2649</v>
      </c>
      <c r="C204" s="175" t="s">
        <v>2650</v>
      </c>
      <c r="D204" s="198"/>
      <c r="E204" s="193"/>
      <c r="F204" s="202">
        <v>14800.24</v>
      </c>
      <c r="G204" s="202">
        <v>0</v>
      </c>
      <c r="H204" s="199" t="s">
        <v>82</v>
      </c>
      <c r="I204" s="193" t="s">
        <v>2055</v>
      </c>
      <c r="J204" s="193" t="s">
        <v>80</v>
      </c>
      <c r="K204" s="193"/>
      <c r="L204" s="193"/>
    </row>
    <row r="205" spans="1:12" ht="94.5" customHeight="1">
      <c r="A205" s="242">
        <v>150</v>
      </c>
      <c r="B205" s="250" t="s">
        <v>2651</v>
      </c>
      <c r="C205" s="175" t="s">
        <v>2652</v>
      </c>
      <c r="D205" s="186"/>
      <c r="E205" s="191" t="s">
        <v>2653</v>
      </c>
      <c r="F205" s="202">
        <v>1</v>
      </c>
      <c r="G205" s="202">
        <v>0</v>
      </c>
      <c r="H205" s="174" t="s">
        <v>82</v>
      </c>
      <c r="I205" s="193" t="s">
        <v>2055</v>
      </c>
      <c r="J205" s="193" t="s">
        <v>80</v>
      </c>
      <c r="K205" s="175"/>
      <c r="L205" s="175"/>
    </row>
    <row r="206" spans="1:12" ht="102.75" customHeight="1">
      <c r="A206" s="242">
        <v>151</v>
      </c>
      <c r="B206" s="250" t="s">
        <v>2651</v>
      </c>
      <c r="C206" s="175" t="s">
        <v>2654</v>
      </c>
      <c r="D206" s="186"/>
      <c r="E206" s="191" t="s">
        <v>2653</v>
      </c>
      <c r="F206" s="202">
        <v>1</v>
      </c>
      <c r="G206" s="202">
        <v>0</v>
      </c>
      <c r="H206" s="174" t="s">
        <v>82</v>
      </c>
      <c r="I206" s="193" t="s">
        <v>2055</v>
      </c>
      <c r="J206" s="193" t="s">
        <v>80</v>
      </c>
      <c r="K206" s="175"/>
      <c r="L206" s="175"/>
    </row>
    <row r="207" spans="1:37" s="223" customFormat="1" ht="93" customHeight="1">
      <c r="A207" s="242">
        <v>155</v>
      </c>
      <c r="B207" s="170" t="s">
        <v>1505</v>
      </c>
      <c r="C207" s="175"/>
      <c r="D207" s="186"/>
      <c r="E207" s="175"/>
      <c r="F207" s="202">
        <v>37210</v>
      </c>
      <c r="G207" s="202">
        <v>36383.12</v>
      </c>
      <c r="H207" s="174" t="s">
        <v>82</v>
      </c>
      <c r="I207" s="193" t="s">
        <v>2055</v>
      </c>
      <c r="J207" s="193" t="s">
        <v>80</v>
      </c>
      <c r="K207" s="175"/>
      <c r="L207" s="175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s="223" customFormat="1" ht="93" customHeight="1">
      <c r="A208" s="242">
        <v>156</v>
      </c>
      <c r="B208" s="170" t="s">
        <v>1506</v>
      </c>
      <c r="C208" s="175"/>
      <c r="D208" s="186"/>
      <c r="E208" s="175"/>
      <c r="F208" s="202">
        <v>37210</v>
      </c>
      <c r="G208" s="202">
        <v>36383.12</v>
      </c>
      <c r="H208" s="174" t="s">
        <v>82</v>
      </c>
      <c r="I208" s="193" t="s">
        <v>2055</v>
      </c>
      <c r="J208" s="193" t="s">
        <v>80</v>
      </c>
      <c r="K208" s="175"/>
      <c r="L208" s="175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s="223" customFormat="1" ht="205.5" customHeight="1">
      <c r="A209" s="242">
        <v>157</v>
      </c>
      <c r="B209" s="170" t="s">
        <v>1507</v>
      </c>
      <c r="C209" s="175" t="s">
        <v>2343</v>
      </c>
      <c r="D209" s="186" t="s">
        <v>2344</v>
      </c>
      <c r="E209" s="191" t="s">
        <v>1508</v>
      </c>
      <c r="F209" s="202">
        <v>396265</v>
      </c>
      <c r="G209" s="202">
        <v>122668.32</v>
      </c>
      <c r="H209" s="174">
        <v>179764.17</v>
      </c>
      <c r="I209" s="193" t="s">
        <v>1605</v>
      </c>
      <c r="J209" s="193" t="s">
        <v>80</v>
      </c>
      <c r="K209" s="175"/>
      <c r="L209" s="175" t="s">
        <v>1606</v>
      </c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s="223" customFormat="1" ht="121.5" customHeight="1">
      <c r="A210" s="242">
        <v>158</v>
      </c>
      <c r="B210" s="250" t="s">
        <v>2691</v>
      </c>
      <c r="C210" s="175" t="s">
        <v>1607</v>
      </c>
      <c r="D210" s="186" t="s">
        <v>2430</v>
      </c>
      <c r="E210" s="191" t="s">
        <v>2429</v>
      </c>
      <c r="F210" s="174">
        <v>30655426.88</v>
      </c>
      <c r="G210" s="202">
        <v>0</v>
      </c>
      <c r="H210" s="174">
        <v>30655426.88</v>
      </c>
      <c r="I210" s="193" t="s">
        <v>2692</v>
      </c>
      <c r="J210" s="193" t="s">
        <v>80</v>
      </c>
      <c r="K210" s="175"/>
      <c r="L210" s="175" t="s">
        <v>2431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s="223" customFormat="1" ht="90" customHeight="1">
      <c r="A211" s="242">
        <v>159</v>
      </c>
      <c r="B211" s="175" t="s">
        <v>1608</v>
      </c>
      <c r="C211" s="175" t="s">
        <v>298</v>
      </c>
      <c r="D211" s="186"/>
      <c r="E211" s="175"/>
      <c r="F211" s="202">
        <v>92475.42</v>
      </c>
      <c r="G211" s="202">
        <v>92475.42</v>
      </c>
      <c r="H211" s="174" t="s">
        <v>82</v>
      </c>
      <c r="I211" s="193" t="s">
        <v>2055</v>
      </c>
      <c r="J211" s="193" t="s">
        <v>80</v>
      </c>
      <c r="K211" s="175"/>
      <c r="L211" s="175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s="223" customFormat="1" ht="87.75" customHeight="1">
      <c r="A212" s="242">
        <v>160</v>
      </c>
      <c r="B212" s="175" t="s">
        <v>1608</v>
      </c>
      <c r="C212" s="175" t="s">
        <v>299</v>
      </c>
      <c r="D212" s="186"/>
      <c r="E212" s="175"/>
      <c r="F212" s="202">
        <v>24951.99</v>
      </c>
      <c r="G212" s="202">
        <v>24951.99</v>
      </c>
      <c r="H212" s="174" t="s">
        <v>82</v>
      </c>
      <c r="I212" s="193" t="s">
        <v>2055</v>
      </c>
      <c r="J212" s="193" t="s">
        <v>80</v>
      </c>
      <c r="K212" s="175"/>
      <c r="L212" s="175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12" ht="132" customHeight="1">
      <c r="A213" s="242">
        <v>161</v>
      </c>
      <c r="B213" s="250" t="s">
        <v>303</v>
      </c>
      <c r="C213" s="175" t="s">
        <v>304</v>
      </c>
      <c r="D213" s="186" t="s">
        <v>644</v>
      </c>
      <c r="E213" s="175" t="s">
        <v>1989</v>
      </c>
      <c r="F213" s="202">
        <v>1</v>
      </c>
      <c r="G213" s="202">
        <v>0</v>
      </c>
      <c r="H213" s="174" t="s">
        <v>82</v>
      </c>
      <c r="I213" s="193" t="s">
        <v>2055</v>
      </c>
      <c r="J213" s="193" t="s">
        <v>80</v>
      </c>
      <c r="K213" s="175"/>
      <c r="L213" s="175" t="s">
        <v>645</v>
      </c>
    </row>
    <row r="214" spans="1:12" ht="97.5" customHeight="1">
      <c r="A214" s="242">
        <v>162</v>
      </c>
      <c r="B214" s="250" t="s">
        <v>214</v>
      </c>
      <c r="C214" s="175" t="s">
        <v>215</v>
      </c>
      <c r="D214" s="186"/>
      <c r="E214" s="175"/>
      <c r="F214" s="202">
        <v>2396820.72</v>
      </c>
      <c r="G214" s="202">
        <v>2396820.72</v>
      </c>
      <c r="H214" s="174" t="s">
        <v>82</v>
      </c>
      <c r="I214" s="193" t="s">
        <v>216</v>
      </c>
      <c r="J214" s="193" t="s">
        <v>80</v>
      </c>
      <c r="K214" s="175"/>
      <c r="L214" s="175"/>
    </row>
    <row r="215" spans="1:12" ht="111.75" customHeight="1">
      <c r="A215" s="242">
        <v>163</v>
      </c>
      <c r="B215" s="170" t="s">
        <v>305</v>
      </c>
      <c r="C215" s="175" t="s">
        <v>306</v>
      </c>
      <c r="D215" s="198"/>
      <c r="E215" s="193" t="s">
        <v>307</v>
      </c>
      <c r="F215" s="202">
        <v>7848741</v>
      </c>
      <c r="G215" s="202">
        <v>7848741</v>
      </c>
      <c r="H215" s="199" t="s">
        <v>82</v>
      </c>
      <c r="I215" s="193" t="s">
        <v>2055</v>
      </c>
      <c r="J215" s="193" t="s">
        <v>80</v>
      </c>
      <c r="K215" s="193"/>
      <c r="L215" s="193"/>
    </row>
    <row r="216" spans="1:12" ht="90.75" customHeight="1">
      <c r="A216" s="242">
        <v>164</v>
      </c>
      <c r="B216" s="170" t="s">
        <v>305</v>
      </c>
      <c r="C216" s="175" t="s">
        <v>308</v>
      </c>
      <c r="D216" s="198"/>
      <c r="E216" s="193"/>
      <c r="F216" s="202">
        <v>200000</v>
      </c>
      <c r="G216" s="202">
        <v>200000</v>
      </c>
      <c r="H216" s="199" t="s">
        <v>82</v>
      </c>
      <c r="I216" s="193" t="s">
        <v>2055</v>
      </c>
      <c r="J216" s="193" t="s">
        <v>80</v>
      </c>
      <c r="K216" s="193"/>
      <c r="L216" s="193"/>
    </row>
    <row r="217" spans="1:12" ht="98.25" customHeight="1">
      <c r="A217" s="242">
        <v>165</v>
      </c>
      <c r="B217" s="250" t="s">
        <v>309</v>
      </c>
      <c r="C217" s="175" t="s">
        <v>310</v>
      </c>
      <c r="D217" s="186"/>
      <c r="E217" s="191" t="s">
        <v>311</v>
      </c>
      <c r="F217" s="202">
        <v>3291250</v>
      </c>
      <c r="G217" s="202">
        <v>3291250</v>
      </c>
      <c r="H217" s="174" t="s">
        <v>82</v>
      </c>
      <c r="I217" s="193" t="s">
        <v>2055</v>
      </c>
      <c r="J217" s="193" t="s">
        <v>80</v>
      </c>
      <c r="K217" s="175"/>
      <c r="L217" s="175"/>
    </row>
    <row r="218" spans="1:12" ht="91.5" customHeight="1">
      <c r="A218" s="242">
        <v>166</v>
      </c>
      <c r="B218" s="250" t="s">
        <v>309</v>
      </c>
      <c r="C218" s="175" t="s">
        <v>312</v>
      </c>
      <c r="D218" s="186"/>
      <c r="E218" s="191" t="s">
        <v>313</v>
      </c>
      <c r="F218" s="202">
        <v>205581.96</v>
      </c>
      <c r="G218" s="202">
        <v>205581.96</v>
      </c>
      <c r="H218" s="174" t="s">
        <v>82</v>
      </c>
      <c r="I218" s="193" t="s">
        <v>2055</v>
      </c>
      <c r="J218" s="193" t="s">
        <v>80</v>
      </c>
      <c r="K218" s="175"/>
      <c r="L218" s="175"/>
    </row>
    <row r="219" spans="1:12" ht="102.75" customHeight="1">
      <c r="A219" s="242">
        <v>167</v>
      </c>
      <c r="B219" s="170" t="s">
        <v>314</v>
      </c>
      <c r="C219" s="175" t="s">
        <v>315</v>
      </c>
      <c r="D219" s="186"/>
      <c r="E219" s="191" t="s">
        <v>316</v>
      </c>
      <c r="F219" s="202">
        <v>386000</v>
      </c>
      <c r="G219" s="202">
        <v>386000</v>
      </c>
      <c r="H219" s="174" t="s">
        <v>82</v>
      </c>
      <c r="I219" s="193" t="s">
        <v>2055</v>
      </c>
      <c r="J219" s="193" t="s">
        <v>80</v>
      </c>
      <c r="K219" s="175"/>
      <c r="L219" s="175"/>
    </row>
    <row r="220" spans="1:12" ht="95.25" customHeight="1">
      <c r="A220" s="242">
        <v>168</v>
      </c>
      <c r="B220" s="170" t="s">
        <v>317</v>
      </c>
      <c r="C220" s="175" t="s">
        <v>318</v>
      </c>
      <c r="D220" s="198"/>
      <c r="E220" s="193" t="s">
        <v>319</v>
      </c>
      <c r="F220" s="202">
        <v>197940</v>
      </c>
      <c r="G220" s="202">
        <v>197940</v>
      </c>
      <c r="H220" s="199" t="s">
        <v>82</v>
      </c>
      <c r="I220" s="193" t="s">
        <v>2055</v>
      </c>
      <c r="J220" s="193" t="s">
        <v>80</v>
      </c>
      <c r="K220" s="193"/>
      <c r="L220" s="193"/>
    </row>
    <row r="221" spans="1:12" ht="97.5" customHeight="1">
      <c r="A221" s="242">
        <v>169</v>
      </c>
      <c r="B221" s="170" t="s">
        <v>320</v>
      </c>
      <c r="C221" s="175" t="s">
        <v>321</v>
      </c>
      <c r="D221" s="186"/>
      <c r="E221" s="191" t="s">
        <v>322</v>
      </c>
      <c r="F221" s="202">
        <v>275095.65</v>
      </c>
      <c r="G221" s="202">
        <v>275095.65</v>
      </c>
      <c r="H221" s="174" t="s">
        <v>82</v>
      </c>
      <c r="I221" s="193" t="s">
        <v>2055</v>
      </c>
      <c r="J221" s="193" t="s">
        <v>80</v>
      </c>
      <c r="K221" s="175"/>
      <c r="L221" s="175"/>
    </row>
    <row r="222" spans="1:12" ht="100.5" customHeight="1">
      <c r="A222" s="242">
        <v>170</v>
      </c>
      <c r="B222" s="250" t="s">
        <v>323</v>
      </c>
      <c r="C222" s="175" t="s">
        <v>324</v>
      </c>
      <c r="D222" s="186"/>
      <c r="E222" s="191" t="s">
        <v>325</v>
      </c>
      <c r="F222" s="202">
        <v>5326055</v>
      </c>
      <c r="G222" s="202">
        <v>5326055</v>
      </c>
      <c r="H222" s="174" t="s">
        <v>82</v>
      </c>
      <c r="I222" s="193" t="s">
        <v>2055</v>
      </c>
      <c r="J222" s="193" t="s">
        <v>80</v>
      </c>
      <c r="K222" s="175"/>
      <c r="L222" s="175"/>
    </row>
    <row r="223" spans="1:12" ht="101.25" customHeight="1">
      <c r="A223" s="242">
        <v>171</v>
      </c>
      <c r="B223" s="250" t="s">
        <v>323</v>
      </c>
      <c r="C223" s="175" t="s">
        <v>326</v>
      </c>
      <c r="D223" s="186"/>
      <c r="E223" s="191" t="s">
        <v>327</v>
      </c>
      <c r="F223" s="202">
        <v>2958680</v>
      </c>
      <c r="G223" s="202">
        <v>2958680</v>
      </c>
      <c r="H223" s="174" t="s">
        <v>82</v>
      </c>
      <c r="I223" s="193" t="s">
        <v>2055</v>
      </c>
      <c r="J223" s="193" t="s">
        <v>80</v>
      </c>
      <c r="K223" s="175"/>
      <c r="L223" s="175"/>
    </row>
    <row r="224" spans="1:12" ht="102.75" customHeight="1">
      <c r="A224" s="242">
        <v>172</v>
      </c>
      <c r="B224" s="175" t="s">
        <v>328</v>
      </c>
      <c r="C224" s="175" t="s">
        <v>329</v>
      </c>
      <c r="D224" s="198"/>
      <c r="E224" s="193" t="s">
        <v>330</v>
      </c>
      <c r="F224" s="202">
        <v>248522.16</v>
      </c>
      <c r="G224" s="202">
        <v>248522.16</v>
      </c>
      <c r="H224" s="199" t="s">
        <v>82</v>
      </c>
      <c r="I224" s="193" t="s">
        <v>2055</v>
      </c>
      <c r="J224" s="193" t="s">
        <v>80</v>
      </c>
      <c r="K224" s="193"/>
      <c r="L224" s="193"/>
    </row>
    <row r="225" spans="1:12" ht="92.25" customHeight="1">
      <c r="A225" s="242">
        <v>173</v>
      </c>
      <c r="B225" s="175" t="s">
        <v>331</v>
      </c>
      <c r="C225" s="175" t="s">
        <v>332</v>
      </c>
      <c r="D225" s="198"/>
      <c r="E225" s="193" t="s">
        <v>802</v>
      </c>
      <c r="F225" s="202">
        <v>2911006.9</v>
      </c>
      <c r="G225" s="202">
        <v>2911006.9</v>
      </c>
      <c r="H225" s="199" t="s">
        <v>82</v>
      </c>
      <c r="I225" s="193" t="s">
        <v>2055</v>
      </c>
      <c r="J225" s="193" t="s">
        <v>80</v>
      </c>
      <c r="K225" s="193"/>
      <c r="L225" s="193"/>
    </row>
    <row r="226" spans="1:12" ht="97.5" customHeight="1">
      <c r="A226" s="242">
        <v>174</v>
      </c>
      <c r="B226" s="170" t="s">
        <v>803</v>
      </c>
      <c r="C226" s="175" t="s">
        <v>804</v>
      </c>
      <c r="D226" s="198"/>
      <c r="E226" s="193" t="s">
        <v>805</v>
      </c>
      <c r="F226" s="202">
        <v>51547</v>
      </c>
      <c r="G226" s="202">
        <v>49828.76</v>
      </c>
      <c r="H226" s="199" t="s">
        <v>82</v>
      </c>
      <c r="I226" s="193" t="s">
        <v>2055</v>
      </c>
      <c r="J226" s="193" t="s">
        <v>80</v>
      </c>
      <c r="K226" s="193"/>
      <c r="L226" s="193"/>
    </row>
    <row r="227" spans="1:12" ht="91.5" customHeight="1">
      <c r="A227" s="242">
        <v>175</v>
      </c>
      <c r="B227" s="175" t="s">
        <v>803</v>
      </c>
      <c r="C227" s="175" t="s">
        <v>806</v>
      </c>
      <c r="D227" s="198"/>
      <c r="E227" s="193" t="s">
        <v>807</v>
      </c>
      <c r="F227" s="202">
        <v>40876</v>
      </c>
      <c r="G227" s="202">
        <v>39513.48</v>
      </c>
      <c r="H227" s="199" t="s">
        <v>82</v>
      </c>
      <c r="I227" s="193" t="s">
        <v>2055</v>
      </c>
      <c r="J227" s="193" t="s">
        <v>80</v>
      </c>
      <c r="K227" s="193"/>
      <c r="L227" s="193"/>
    </row>
    <row r="228" spans="1:12" ht="93.75" customHeight="1">
      <c r="A228" s="242">
        <v>176</v>
      </c>
      <c r="B228" s="175" t="s">
        <v>803</v>
      </c>
      <c r="C228" s="175" t="s">
        <v>808</v>
      </c>
      <c r="D228" s="186"/>
      <c r="E228" s="175" t="s">
        <v>809</v>
      </c>
      <c r="F228" s="202">
        <v>2011665</v>
      </c>
      <c r="G228" s="202">
        <v>2011665</v>
      </c>
      <c r="H228" s="174" t="s">
        <v>82</v>
      </c>
      <c r="I228" s="193" t="s">
        <v>2055</v>
      </c>
      <c r="J228" s="193" t="s">
        <v>80</v>
      </c>
      <c r="K228" s="175"/>
      <c r="L228" s="175"/>
    </row>
    <row r="229" spans="1:12" ht="93" customHeight="1">
      <c r="A229" s="242">
        <v>177</v>
      </c>
      <c r="B229" s="175" t="s">
        <v>803</v>
      </c>
      <c r="C229" s="175" t="s">
        <v>810</v>
      </c>
      <c r="D229" s="186"/>
      <c r="E229" s="175"/>
      <c r="F229" s="202">
        <v>43193.27</v>
      </c>
      <c r="G229" s="202">
        <v>40313.75</v>
      </c>
      <c r="H229" s="174" t="s">
        <v>82</v>
      </c>
      <c r="I229" s="193" t="s">
        <v>2055</v>
      </c>
      <c r="J229" s="193" t="s">
        <v>80</v>
      </c>
      <c r="K229" s="175"/>
      <c r="L229" s="175"/>
    </row>
    <row r="230" spans="1:12" ht="96.75" customHeight="1">
      <c r="A230" s="242">
        <v>178</v>
      </c>
      <c r="B230" s="175" t="s">
        <v>803</v>
      </c>
      <c r="C230" s="175" t="s">
        <v>811</v>
      </c>
      <c r="D230" s="186"/>
      <c r="E230" s="175" t="s">
        <v>812</v>
      </c>
      <c r="F230" s="202">
        <v>176675</v>
      </c>
      <c r="G230" s="202">
        <v>175202.71</v>
      </c>
      <c r="H230" s="174" t="s">
        <v>82</v>
      </c>
      <c r="I230" s="193" t="s">
        <v>2055</v>
      </c>
      <c r="J230" s="193" t="s">
        <v>80</v>
      </c>
      <c r="K230" s="175"/>
      <c r="L230" s="175"/>
    </row>
    <row r="231" spans="1:12" ht="99" customHeight="1">
      <c r="A231" s="242">
        <v>179</v>
      </c>
      <c r="B231" s="175" t="s">
        <v>803</v>
      </c>
      <c r="C231" s="175" t="s">
        <v>813</v>
      </c>
      <c r="D231" s="186"/>
      <c r="E231" s="175" t="s">
        <v>814</v>
      </c>
      <c r="F231" s="202">
        <v>95945</v>
      </c>
      <c r="G231" s="202">
        <v>95145.46</v>
      </c>
      <c r="H231" s="174" t="s">
        <v>82</v>
      </c>
      <c r="I231" s="193" t="s">
        <v>2055</v>
      </c>
      <c r="J231" s="193" t="s">
        <v>80</v>
      </c>
      <c r="K231" s="175"/>
      <c r="L231" s="175"/>
    </row>
    <row r="232" spans="1:12" ht="96.75" customHeight="1">
      <c r="A232" s="242">
        <v>180</v>
      </c>
      <c r="B232" s="175" t="s">
        <v>803</v>
      </c>
      <c r="C232" s="175" t="s">
        <v>815</v>
      </c>
      <c r="D232" s="186"/>
      <c r="E232" s="175" t="s">
        <v>816</v>
      </c>
      <c r="F232" s="202">
        <v>111468</v>
      </c>
      <c r="G232" s="202">
        <v>110539.1</v>
      </c>
      <c r="H232" s="174" t="s">
        <v>82</v>
      </c>
      <c r="I232" s="193" t="s">
        <v>2055</v>
      </c>
      <c r="J232" s="193" t="s">
        <v>80</v>
      </c>
      <c r="K232" s="175"/>
      <c r="L232" s="175"/>
    </row>
    <row r="233" spans="1:12" ht="96.75" customHeight="1">
      <c r="A233" s="242">
        <v>181</v>
      </c>
      <c r="B233" s="175" t="s">
        <v>803</v>
      </c>
      <c r="C233" s="175" t="s">
        <v>817</v>
      </c>
      <c r="D233" s="186"/>
      <c r="E233" s="175" t="s">
        <v>818</v>
      </c>
      <c r="F233" s="202">
        <v>110801</v>
      </c>
      <c r="G233" s="202">
        <v>109877.66</v>
      </c>
      <c r="H233" s="174" t="s">
        <v>82</v>
      </c>
      <c r="I233" s="193" t="s">
        <v>2055</v>
      </c>
      <c r="J233" s="193" t="s">
        <v>80</v>
      </c>
      <c r="K233" s="175"/>
      <c r="L233" s="175"/>
    </row>
    <row r="234" spans="1:12" ht="96.75" customHeight="1">
      <c r="A234" s="242">
        <v>182</v>
      </c>
      <c r="B234" s="175" t="s">
        <v>803</v>
      </c>
      <c r="C234" s="175" t="s">
        <v>819</v>
      </c>
      <c r="D234" s="186"/>
      <c r="E234" s="175" t="s">
        <v>820</v>
      </c>
      <c r="F234" s="202">
        <v>208321.96</v>
      </c>
      <c r="G234" s="202">
        <v>194433.8</v>
      </c>
      <c r="H234" s="174" t="s">
        <v>82</v>
      </c>
      <c r="I234" s="193" t="s">
        <v>2055</v>
      </c>
      <c r="J234" s="193" t="s">
        <v>80</v>
      </c>
      <c r="K234" s="175"/>
      <c r="L234" s="175"/>
    </row>
    <row r="235" spans="1:12" ht="88.5" customHeight="1">
      <c r="A235" s="242">
        <v>183</v>
      </c>
      <c r="B235" s="175" t="s">
        <v>803</v>
      </c>
      <c r="C235" s="175" t="s">
        <v>1095</v>
      </c>
      <c r="D235" s="186"/>
      <c r="E235" s="175" t="s">
        <v>1096</v>
      </c>
      <c r="F235" s="202">
        <v>101271</v>
      </c>
      <c r="G235" s="202">
        <v>94519.56</v>
      </c>
      <c r="H235" s="174" t="s">
        <v>82</v>
      </c>
      <c r="I235" s="193" t="s">
        <v>2055</v>
      </c>
      <c r="J235" s="193" t="s">
        <v>80</v>
      </c>
      <c r="K235" s="175"/>
      <c r="L235" s="175"/>
    </row>
    <row r="236" spans="1:12" ht="90" customHeight="1">
      <c r="A236" s="242">
        <v>184</v>
      </c>
      <c r="B236" s="175" t="s">
        <v>1097</v>
      </c>
      <c r="C236" s="175" t="s">
        <v>1098</v>
      </c>
      <c r="D236" s="198"/>
      <c r="E236" s="193" t="s">
        <v>1099</v>
      </c>
      <c r="F236" s="202">
        <v>164273.49</v>
      </c>
      <c r="G236" s="202">
        <v>158797.69</v>
      </c>
      <c r="H236" s="199" t="s">
        <v>82</v>
      </c>
      <c r="I236" s="193" t="s">
        <v>2055</v>
      </c>
      <c r="J236" s="193" t="s">
        <v>80</v>
      </c>
      <c r="K236" s="193"/>
      <c r="L236" s="193"/>
    </row>
    <row r="237" spans="1:12" ht="93.75" customHeight="1">
      <c r="A237" s="242">
        <v>185</v>
      </c>
      <c r="B237" s="175" t="s">
        <v>1097</v>
      </c>
      <c r="C237" s="175" t="s">
        <v>1100</v>
      </c>
      <c r="D237" s="198"/>
      <c r="E237" s="193" t="s">
        <v>2441</v>
      </c>
      <c r="F237" s="202">
        <v>1229416.53</v>
      </c>
      <c r="G237" s="202">
        <v>1147455.41</v>
      </c>
      <c r="H237" s="199" t="s">
        <v>82</v>
      </c>
      <c r="I237" s="193" t="s">
        <v>2055</v>
      </c>
      <c r="J237" s="193" t="s">
        <v>80</v>
      </c>
      <c r="K237" s="193"/>
      <c r="L237" s="193"/>
    </row>
    <row r="238" spans="1:12" ht="88.5" customHeight="1">
      <c r="A238" s="242">
        <v>186</v>
      </c>
      <c r="B238" s="175" t="s">
        <v>1097</v>
      </c>
      <c r="C238" s="175" t="s">
        <v>1101</v>
      </c>
      <c r="D238" s="198"/>
      <c r="E238" s="193" t="s">
        <v>1102</v>
      </c>
      <c r="F238" s="202">
        <v>410707.25</v>
      </c>
      <c r="G238" s="202">
        <v>383326.77</v>
      </c>
      <c r="H238" s="199" t="s">
        <v>82</v>
      </c>
      <c r="I238" s="193" t="s">
        <v>2055</v>
      </c>
      <c r="J238" s="193" t="s">
        <v>80</v>
      </c>
      <c r="K238" s="193"/>
      <c r="L238" s="193"/>
    </row>
    <row r="239" spans="1:12" ht="96" customHeight="1">
      <c r="A239" s="242">
        <v>187</v>
      </c>
      <c r="B239" s="175" t="s">
        <v>1103</v>
      </c>
      <c r="C239" s="175" t="s">
        <v>1104</v>
      </c>
      <c r="D239" s="198"/>
      <c r="E239" s="193" t="s">
        <v>1105</v>
      </c>
      <c r="F239" s="202">
        <v>174106.64</v>
      </c>
      <c r="G239" s="202">
        <v>172655.75</v>
      </c>
      <c r="H239" s="199" t="s">
        <v>82</v>
      </c>
      <c r="I239" s="193" t="s">
        <v>2055</v>
      </c>
      <c r="J239" s="193" t="s">
        <v>80</v>
      </c>
      <c r="K239" s="193"/>
      <c r="L239" s="193"/>
    </row>
    <row r="240" spans="1:12" ht="90.75" customHeight="1">
      <c r="A240" s="242">
        <v>188</v>
      </c>
      <c r="B240" s="170" t="s">
        <v>1097</v>
      </c>
      <c r="C240" s="175" t="s">
        <v>1106</v>
      </c>
      <c r="D240" s="198"/>
      <c r="E240" s="193" t="s">
        <v>1107</v>
      </c>
      <c r="F240" s="202">
        <v>114464</v>
      </c>
      <c r="G240" s="202">
        <v>110648.52</v>
      </c>
      <c r="H240" s="199" t="s">
        <v>82</v>
      </c>
      <c r="I240" s="193" t="s">
        <v>2055</v>
      </c>
      <c r="J240" s="193" t="s">
        <v>80</v>
      </c>
      <c r="K240" s="193"/>
      <c r="L240" s="193"/>
    </row>
    <row r="241" spans="1:12" ht="101.25" customHeight="1">
      <c r="A241" s="242">
        <v>189</v>
      </c>
      <c r="B241" s="175" t="s">
        <v>1097</v>
      </c>
      <c r="C241" s="175" t="s">
        <v>1108</v>
      </c>
      <c r="D241" s="198"/>
      <c r="E241" s="193" t="s">
        <v>1554</v>
      </c>
      <c r="F241" s="202">
        <v>80670.21</v>
      </c>
      <c r="G241" s="202">
        <v>77981.21</v>
      </c>
      <c r="H241" s="199" t="s">
        <v>82</v>
      </c>
      <c r="I241" s="193" t="s">
        <v>2055</v>
      </c>
      <c r="J241" s="193" t="s">
        <v>80</v>
      </c>
      <c r="K241" s="193"/>
      <c r="L241" s="193"/>
    </row>
    <row r="242" spans="1:12" ht="104.25" customHeight="1">
      <c r="A242" s="242">
        <v>190</v>
      </c>
      <c r="B242" s="175" t="s">
        <v>1097</v>
      </c>
      <c r="C242" s="175" t="s">
        <v>1555</v>
      </c>
      <c r="D242" s="198"/>
      <c r="E242" s="193" t="s">
        <v>1556</v>
      </c>
      <c r="F242" s="202">
        <v>217584.34</v>
      </c>
      <c r="G242" s="202">
        <v>210331.54</v>
      </c>
      <c r="H242" s="199" t="s">
        <v>82</v>
      </c>
      <c r="I242" s="193" t="s">
        <v>2055</v>
      </c>
      <c r="J242" s="193" t="s">
        <v>80</v>
      </c>
      <c r="K242" s="193"/>
      <c r="L242" s="193"/>
    </row>
    <row r="243" spans="1:12" ht="95.25" customHeight="1">
      <c r="A243" s="242">
        <v>191</v>
      </c>
      <c r="B243" s="175" t="s">
        <v>1097</v>
      </c>
      <c r="C243" s="175" t="s">
        <v>1557</v>
      </c>
      <c r="D243" s="198"/>
      <c r="E243" s="193" t="s">
        <v>1558</v>
      </c>
      <c r="F243" s="202">
        <v>178552.75</v>
      </c>
      <c r="G243" s="202">
        <v>172600.99</v>
      </c>
      <c r="H243" s="199" t="s">
        <v>82</v>
      </c>
      <c r="I243" s="193" t="s">
        <v>2055</v>
      </c>
      <c r="J243" s="193" t="s">
        <v>80</v>
      </c>
      <c r="K243" s="193"/>
      <c r="L243" s="193"/>
    </row>
    <row r="244" spans="1:12" ht="99" customHeight="1">
      <c r="A244" s="242">
        <v>192</v>
      </c>
      <c r="B244" s="175" t="s">
        <v>1097</v>
      </c>
      <c r="C244" s="175" t="s">
        <v>1559</v>
      </c>
      <c r="D244" s="198"/>
      <c r="E244" s="193" t="s">
        <v>1560</v>
      </c>
      <c r="F244" s="202">
        <v>188280.78</v>
      </c>
      <c r="G244" s="202">
        <v>182004.74</v>
      </c>
      <c r="H244" s="199" t="s">
        <v>82</v>
      </c>
      <c r="I244" s="193" t="s">
        <v>2055</v>
      </c>
      <c r="J244" s="193" t="s">
        <v>80</v>
      </c>
      <c r="K244" s="193"/>
      <c r="L244" s="193"/>
    </row>
    <row r="245" spans="1:12" ht="82.5" customHeight="1">
      <c r="A245" s="242">
        <v>193</v>
      </c>
      <c r="B245" s="175" t="s">
        <v>1097</v>
      </c>
      <c r="C245" s="175" t="s">
        <v>1561</v>
      </c>
      <c r="D245" s="186"/>
      <c r="E245" s="175" t="s">
        <v>1562</v>
      </c>
      <c r="F245" s="202">
        <v>155703</v>
      </c>
      <c r="G245" s="202">
        <v>154405.47</v>
      </c>
      <c r="H245" s="174" t="s">
        <v>82</v>
      </c>
      <c r="I245" s="193" t="s">
        <v>2055</v>
      </c>
      <c r="J245" s="193" t="s">
        <v>80</v>
      </c>
      <c r="K245" s="175"/>
      <c r="L245" s="175"/>
    </row>
    <row r="246" spans="1:12" ht="87" customHeight="1">
      <c r="A246" s="242">
        <v>194</v>
      </c>
      <c r="B246" s="175" t="s">
        <v>1097</v>
      </c>
      <c r="C246" s="175" t="s">
        <v>1563</v>
      </c>
      <c r="D246" s="186"/>
      <c r="E246" s="175" t="s">
        <v>1564</v>
      </c>
      <c r="F246" s="202">
        <v>1757777</v>
      </c>
      <c r="G246" s="202">
        <v>1743128.86</v>
      </c>
      <c r="H246" s="174" t="s">
        <v>82</v>
      </c>
      <c r="I246" s="193" t="s">
        <v>2055</v>
      </c>
      <c r="J246" s="193" t="s">
        <v>80</v>
      </c>
      <c r="K246" s="175"/>
      <c r="L246" s="175"/>
    </row>
    <row r="247" spans="1:12" ht="86.25" customHeight="1">
      <c r="A247" s="242">
        <v>195</v>
      </c>
      <c r="B247" s="175" t="s">
        <v>1097</v>
      </c>
      <c r="C247" s="175" t="s">
        <v>1565</v>
      </c>
      <c r="D247" s="186"/>
      <c r="E247" s="175" t="s">
        <v>1566</v>
      </c>
      <c r="F247" s="202">
        <v>104540</v>
      </c>
      <c r="G247" s="202">
        <v>103668.83</v>
      </c>
      <c r="H247" s="174" t="s">
        <v>82</v>
      </c>
      <c r="I247" s="193" t="s">
        <v>2055</v>
      </c>
      <c r="J247" s="193" t="s">
        <v>80</v>
      </c>
      <c r="K247" s="175"/>
      <c r="L247" s="175"/>
    </row>
    <row r="248" spans="1:12" ht="80.25" customHeight="1">
      <c r="A248" s="242">
        <v>196</v>
      </c>
      <c r="B248" s="175" t="s">
        <v>1097</v>
      </c>
      <c r="C248" s="175" t="s">
        <v>1567</v>
      </c>
      <c r="D248" s="186"/>
      <c r="E248" s="175" t="s">
        <v>1568</v>
      </c>
      <c r="F248" s="202">
        <v>5531985</v>
      </c>
      <c r="G248" s="202">
        <v>5531985</v>
      </c>
      <c r="H248" s="174" t="s">
        <v>82</v>
      </c>
      <c r="I248" s="193" t="s">
        <v>2055</v>
      </c>
      <c r="J248" s="193" t="s">
        <v>80</v>
      </c>
      <c r="K248" s="175"/>
      <c r="L248" s="175"/>
    </row>
    <row r="249" spans="1:12" ht="84.75" customHeight="1">
      <c r="A249" s="242">
        <v>197</v>
      </c>
      <c r="B249" s="175" t="s">
        <v>1097</v>
      </c>
      <c r="C249" s="175" t="s">
        <v>1569</v>
      </c>
      <c r="D249" s="186"/>
      <c r="E249" s="175" t="s">
        <v>1570</v>
      </c>
      <c r="F249" s="202">
        <v>254645.18</v>
      </c>
      <c r="G249" s="202">
        <v>252523.14</v>
      </c>
      <c r="H249" s="174" t="s">
        <v>82</v>
      </c>
      <c r="I249" s="193" t="s">
        <v>2055</v>
      </c>
      <c r="J249" s="193" t="s">
        <v>80</v>
      </c>
      <c r="K249" s="175"/>
      <c r="L249" s="175"/>
    </row>
    <row r="250" spans="1:12" ht="87.75" customHeight="1">
      <c r="A250" s="242">
        <v>198</v>
      </c>
      <c r="B250" s="175" t="s">
        <v>1097</v>
      </c>
      <c r="C250" s="175" t="s">
        <v>1571</v>
      </c>
      <c r="D250" s="186"/>
      <c r="E250" s="175" t="s">
        <v>1572</v>
      </c>
      <c r="F250" s="202">
        <v>204537</v>
      </c>
      <c r="G250" s="202">
        <v>202832.52</v>
      </c>
      <c r="H250" s="174" t="s">
        <v>82</v>
      </c>
      <c r="I250" s="193" t="s">
        <v>2055</v>
      </c>
      <c r="J250" s="193" t="s">
        <v>80</v>
      </c>
      <c r="K250" s="175"/>
      <c r="L250" s="175"/>
    </row>
    <row r="251" spans="1:12" ht="83.25" customHeight="1">
      <c r="A251" s="242">
        <v>199</v>
      </c>
      <c r="B251" s="175" t="s">
        <v>1097</v>
      </c>
      <c r="C251" s="175" t="s">
        <v>1573</v>
      </c>
      <c r="D251" s="186"/>
      <c r="E251" s="175" t="s">
        <v>226</v>
      </c>
      <c r="F251" s="202">
        <v>85441</v>
      </c>
      <c r="G251" s="202">
        <v>85441</v>
      </c>
      <c r="H251" s="174" t="s">
        <v>82</v>
      </c>
      <c r="I251" s="193" t="s">
        <v>2055</v>
      </c>
      <c r="J251" s="193" t="s">
        <v>80</v>
      </c>
      <c r="K251" s="175"/>
      <c r="L251" s="175"/>
    </row>
    <row r="252" spans="1:12" ht="88.5" customHeight="1">
      <c r="A252" s="242">
        <v>200</v>
      </c>
      <c r="B252" s="175" t="s">
        <v>1097</v>
      </c>
      <c r="C252" s="175" t="s">
        <v>227</v>
      </c>
      <c r="D252" s="186"/>
      <c r="E252" s="175" t="s">
        <v>228</v>
      </c>
      <c r="F252" s="202">
        <v>232457.88</v>
      </c>
      <c r="G252" s="202">
        <v>216960.68</v>
      </c>
      <c r="H252" s="174" t="s">
        <v>82</v>
      </c>
      <c r="I252" s="193" t="s">
        <v>2055</v>
      </c>
      <c r="J252" s="193" t="s">
        <v>80</v>
      </c>
      <c r="K252" s="175"/>
      <c r="L252" s="175"/>
    </row>
    <row r="253" spans="1:12" ht="84.75" customHeight="1">
      <c r="A253" s="242">
        <v>201</v>
      </c>
      <c r="B253" s="175" t="s">
        <v>1097</v>
      </c>
      <c r="C253" s="175" t="s">
        <v>229</v>
      </c>
      <c r="D253" s="186"/>
      <c r="E253" s="175" t="s">
        <v>230</v>
      </c>
      <c r="F253" s="202">
        <v>141695</v>
      </c>
      <c r="G253" s="202">
        <v>140514.21</v>
      </c>
      <c r="H253" s="174" t="s">
        <v>82</v>
      </c>
      <c r="I253" s="193" t="s">
        <v>2055</v>
      </c>
      <c r="J253" s="193" t="s">
        <v>80</v>
      </c>
      <c r="K253" s="175"/>
      <c r="L253" s="175"/>
    </row>
    <row r="254" spans="1:12" ht="86.25" customHeight="1">
      <c r="A254" s="242">
        <v>202</v>
      </c>
      <c r="B254" s="175" t="s">
        <v>1097</v>
      </c>
      <c r="C254" s="175" t="s">
        <v>231</v>
      </c>
      <c r="D254" s="186"/>
      <c r="E254" s="175" t="s">
        <v>232</v>
      </c>
      <c r="F254" s="202">
        <v>37999.1</v>
      </c>
      <c r="G254" s="202">
        <v>35465.82</v>
      </c>
      <c r="H254" s="174" t="s">
        <v>82</v>
      </c>
      <c r="I254" s="193" t="s">
        <v>2055</v>
      </c>
      <c r="J254" s="193" t="s">
        <v>80</v>
      </c>
      <c r="K254" s="175"/>
      <c r="L254" s="175"/>
    </row>
    <row r="255" spans="1:12" ht="82.5" customHeight="1">
      <c r="A255" s="242">
        <v>203</v>
      </c>
      <c r="B255" s="175" t="s">
        <v>1097</v>
      </c>
      <c r="C255" s="175" t="s">
        <v>233</v>
      </c>
      <c r="D255" s="186"/>
      <c r="E255" s="175" t="s">
        <v>234</v>
      </c>
      <c r="F255" s="202">
        <v>153061</v>
      </c>
      <c r="G255" s="202">
        <v>142856.92</v>
      </c>
      <c r="H255" s="174" t="s">
        <v>82</v>
      </c>
      <c r="I255" s="193" t="s">
        <v>2055</v>
      </c>
      <c r="J255" s="193" t="s">
        <v>80</v>
      </c>
      <c r="K255" s="175"/>
      <c r="L255" s="175"/>
    </row>
    <row r="256" spans="1:12" ht="88.5" customHeight="1">
      <c r="A256" s="242">
        <v>204</v>
      </c>
      <c r="B256" s="175" t="s">
        <v>1097</v>
      </c>
      <c r="C256" s="175" t="s">
        <v>235</v>
      </c>
      <c r="D256" s="186"/>
      <c r="E256" s="175" t="s">
        <v>236</v>
      </c>
      <c r="F256" s="202">
        <v>127839.09</v>
      </c>
      <c r="G256" s="202">
        <v>119316.45</v>
      </c>
      <c r="H256" s="174" t="s">
        <v>82</v>
      </c>
      <c r="I256" s="193" t="s">
        <v>2055</v>
      </c>
      <c r="J256" s="193" t="s">
        <v>80</v>
      </c>
      <c r="K256" s="175"/>
      <c r="L256" s="175"/>
    </row>
    <row r="257" spans="1:12" ht="81" customHeight="1">
      <c r="A257" s="242">
        <v>205</v>
      </c>
      <c r="B257" s="175" t="s">
        <v>1097</v>
      </c>
      <c r="C257" s="175" t="s">
        <v>237</v>
      </c>
      <c r="D257" s="186"/>
      <c r="E257" s="175"/>
      <c r="F257" s="202">
        <v>155375.13</v>
      </c>
      <c r="G257" s="202">
        <v>145016.81</v>
      </c>
      <c r="H257" s="174" t="s">
        <v>82</v>
      </c>
      <c r="I257" s="193" t="s">
        <v>2055</v>
      </c>
      <c r="J257" s="193" t="s">
        <v>80</v>
      </c>
      <c r="K257" s="175"/>
      <c r="L257" s="175"/>
    </row>
    <row r="258" spans="1:12" ht="84.75" customHeight="1">
      <c r="A258" s="242">
        <v>206</v>
      </c>
      <c r="B258" s="175" t="s">
        <v>1097</v>
      </c>
      <c r="C258" s="175" t="s">
        <v>238</v>
      </c>
      <c r="D258" s="186"/>
      <c r="E258" s="175" t="s">
        <v>239</v>
      </c>
      <c r="F258" s="202">
        <v>122316</v>
      </c>
      <c r="G258" s="202">
        <v>114161.6</v>
      </c>
      <c r="H258" s="174" t="s">
        <v>82</v>
      </c>
      <c r="I258" s="193" t="s">
        <v>2055</v>
      </c>
      <c r="J258" s="193" t="s">
        <v>80</v>
      </c>
      <c r="K258" s="175"/>
      <c r="L258" s="175"/>
    </row>
    <row r="259" spans="1:12" ht="79.5" customHeight="1">
      <c r="A259" s="242">
        <v>207</v>
      </c>
      <c r="B259" s="175" t="s">
        <v>1097</v>
      </c>
      <c r="C259" s="175" t="s">
        <v>240</v>
      </c>
      <c r="D259" s="186"/>
      <c r="E259" s="175" t="s">
        <v>241</v>
      </c>
      <c r="F259" s="202">
        <v>43122.88</v>
      </c>
      <c r="G259" s="202">
        <v>40248</v>
      </c>
      <c r="H259" s="174" t="s">
        <v>82</v>
      </c>
      <c r="I259" s="193" t="s">
        <v>2055</v>
      </c>
      <c r="J259" s="193" t="s">
        <v>80</v>
      </c>
      <c r="K259" s="175"/>
      <c r="L259" s="175"/>
    </row>
    <row r="260" spans="1:12" ht="79.5" customHeight="1">
      <c r="A260" s="242">
        <v>208</v>
      </c>
      <c r="B260" s="175" t="s">
        <v>1097</v>
      </c>
      <c r="C260" s="175" t="s">
        <v>242</v>
      </c>
      <c r="D260" s="186"/>
      <c r="E260" s="175" t="s">
        <v>243</v>
      </c>
      <c r="F260" s="202">
        <v>314095</v>
      </c>
      <c r="G260" s="202">
        <v>293155.32</v>
      </c>
      <c r="H260" s="174" t="s">
        <v>82</v>
      </c>
      <c r="I260" s="193" t="s">
        <v>2055</v>
      </c>
      <c r="J260" s="193" t="s">
        <v>80</v>
      </c>
      <c r="K260" s="175"/>
      <c r="L260" s="175"/>
    </row>
    <row r="261" spans="1:12" ht="83.25" customHeight="1">
      <c r="A261" s="242">
        <v>209</v>
      </c>
      <c r="B261" s="175" t="s">
        <v>1097</v>
      </c>
      <c r="C261" s="175" t="s">
        <v>244</v>
      </c>
      <c r="D261" s="186"/>
      <c r="E261" s="175" t="s">
        <v>245</v>
      </c>
      <c r="F261" s="202">
        <v>116544</v>
      </c>
      <c r="G261" s="202">
        <v>108774.4</v>
      </c>
      <c r="H261" s="174" t="s">
        <v>82</v>
      </c>
      <c r="I261" s="193" t="s">
        <v>2055</v>
      </c>
      <c r="J261" s="193" t="s">
        <v>80</v>
      </c>
      <c r="K261" s="175"/>
      <c r="L261" s="175"/>
    </row>
    <row r="262" spans="1:12" ht="87" customHeight="1">
      <c r="A262" s="242">
        <v>210</v>
      </c>
      <c r="B262" s="175" t="s">
        <v>1097</v>
      </c>
      <c r="C262" s="175" t="s">
        <v>246</v>
      </c>
      <c r="D262" s="186"/>
      <c r="E262" s="175" t="s">
        <v>247</v>
      </c>
      <c r="F262" s="202">
        <v>60213</v>
      </c>
      <c r="G262" s="202">
        <v>56198.76</v>
      </c>
      <c r="H262" s="174" t="s">
        <v>82</v>
      </c>
      <c r="I262" s="193" t="s">
        <v>2055</v>
      </c>
      <c r="J262" s="193" t="s">
        <v>80</v>
      </c>
      <c r="K262" s="175"/>
      <c r="L262" s="175"/>
    </row>
    <row r="263" spans="1:12" ht="90" customHeight="1">
      <c r="A263" s="242">
        <v>211</v>
      </c>
      <c r="B263" s="175" t="s">
        <v>248</v>
      </c>
      <c r="C263" s="175" t="s">
        <v>249</v>
      </c>
      <c r="D263" s="186"/>
      <c r="E263" s="175" t="s">
        <v>250</v>
      </c>
      <c r="F263" s="202">
        <v>135784.61</v>
      </c>
      <c r="G263" s="202">
        <v>134653.07</v>
      </c>
      <c r="H263" s="174" t="s">
        <v>82</v>
      </c>
      <c r="I263" s="193" t="s">
        <v>2055</v>
      </c>
      <c r="J263" s="193" t="s">
        <v>80</v>
      </c>
      <c r="K263" s="175"/>
      <c r="L263" s="175"/>
    </row>
    <row r="264" spans="1:12" ht="90" customHeight="1">
      <c r="A264" s="242">
        <v>212</v>
      </c>
      <c r="B264" s="175" t="s">
        <v>248</v>
      </c>
      <c r="C264" s="175" t="s">
        <v>251</v>
      </c>
      <c r="D264" s="186"/>
      <c r="E264" s="175" t="s">
        <v>252</v>
      </c>
      <c r="F264" s="202">
        <v>257036</v>
      </c>
      <c r="G264" s="202">
        <v>254894.03</v>
      </c>
      <c r="H264" s="174" t="s">
        <v>82</v>
      </c>
      <c r="I264" s="193" t="s">
        <v>2055</v>
      </c>
      <c r="J264" s="193" t="s">
        <v>80</v>
      </c>
      <c r="K264" s="175"/>
      <c r="L264" s="175"/>
    </row>
    <row r="265" spans="1:12" ht="93" customHeight="1">
      <c r="A265" s="242">
        <v>213</v>
      </c>
      <c r="B265" s="175" t="s">
        <v>248</v>
      </c>
      <c r="C265" s="175" t="s">
        <v>705</v>
      </c>
      <c r="D265" s="186"/>
      <c r="E265" s="175" t="s">
        <v>706</v>
      </c>
      <c r="F265" s="202">
        <v>78698</v>
      </c>
      <c r="G265" s="202">
        <v>78698</v>
      </c>
      <c r="H265" s="174" t="s">
        <v>82</v>
      </c>
      <c r="I265" s="193" t="s">
        <v>2055</v>
      </c>
      <c r="J265" s="193" t="s">
        <v>80</v>
      </c>
      <c r="K265" s="175"/>
      <c r="L265" s="175"/>
    </row>
    <row r="266" spans="1:12" ht="93" customHeight="1">
      <c r="A266" s="242">
        <v>214</v>
      </c>
      <c r="B266" s="175" t="s">
        <v>707</v>
      </c>
      <c r="C266" s="175" t="s">
        <v>708</v>
      </c>
      <c r="D266" s="198"/>
      <c r="E266" s="193" t="s">
        <v>709</v>
      </c>
      <c r="F266" s="202">
        <v>49150</v>
      </c>
      <c r="G266" s="202">
        <v>45873.36</v>
      </c>
      <c r="H266" s="199" t="s">
        <v>82</v>
      </c>
      <c r="I266" s="193" t="s">
        <v>2055</v>
      </c>
      <c r="J266" s="193" t="s">
        <v>80</v>
      </c>
      <c r="K266" s="193"/>
      <c r="L266" s="193"/>
    </row>
    <row r="267" spans="1:12" ht="90.75" customHeight="1">
      <c r="A267" s="242">
        <v>215</v>
      </c>
      <c r="B267" s="175" t="s">
        <v>710</v>
      </c>
      <c r="C267" s="175" t="s">
        <v>711</v>
      </c>
      <c r="D267" s="186"/>
      <c r="E267" s="175" t="s">
        <v>250</v>
      </c>
      <c r="F267" s="202">
        <v>61860</v>
      </c>
      <c r="G267" s="202">
        <v>61860</v>
      </c>
      <c r="H267" s="174" t="s">
        <v>82</v>
      </c>
      <c r="I267" s="193" t="s">
        <v>2055</v>
      </c>
      <c r="J267" s="193" t="s">
        <v>80</v>
      </c>
      <c r="K267" s="175"/>
      <c r="L267" s="175"/>
    </row>
    <row r="268" spans="1:12" ht="92.25" customHeight="1">
      <c r="A268" s="242">
        <v>216</v>
      </c>
      <c r="B268" s="175" t="s">
        <v>712</v>
      </c>
      <c r="C268" s="175" t="s">
        <v>713</v>
      </c>
      <c r="D268" s="186"/>
      <c r="E268" s="175" t="s">
        <v>2442</v>
      </c>
      <c r="F268" s="202">
        <v>216644</v>
      </c>
      <c r="G268" s="202">
        <v>171509.75</v>
      </c>
      <c r="H268" s="174" t="s">
        <v>82</v>
      </c>
      <c r="I268" s="193" t="s">
        <v>2055</v>
      </c>
      <c r="J268" s="193" t="s">
        <v>80</v>
      </c>
      <c r="K268" s="175"/>
      <c r="L268" s="175"/>
    </row>
    <row r="269" spans="1:12" ht="90.75" customHeight="1">
      <c r="A269" s="242">
        <v>217</v>
      </c>
      <c r="B269" s="170" t="s">
        <v>712</v>
      </c>
      <c r="C269" s="175" t="s">
        <v>714</v>
      </c>
      <c r="D269" s="186"/>
      <c r="E269" s="175" t="s">
        <v>715</v>
      </c>
      <c r="F269" s="202">
        <v>30264.95</v>
      </c>
      <c r="G269" s="202">
        <v>13570.44</v>
      </c>
      <c r="H269" s="174" t="s">
        <v>82</v>
      </c>
      <c r="I269" s="193" t="s">
        <v>2055</v>
      </c>
      <c r="J269" s="193" t="s">
        <v>80</v>
      </c>
      <c r="K269" s="175"/>
      <c r="L269" s="175"/>
    </row>
    <row r="270" spans="1:12" ht="96" customHeight="1">
      <c r="A270" s="242">
        <v>218</v>
      </c>
      <c r="B270" s="175" t="s">
        <v>712</v>
      </c>
      <c r="C270" s="175" t="s">
        <v>716</v>
      </c>
      <c r="D270" s="186"/>
      <c r="E270" s="175" t="s">
        <v>717</v>
      </c>
      <c r="F270" s="202">
        <v>57866.67</v>
      </c>
      <c r="G270" s="202">
        <v>25946.92</v>
      </c>
      <c r="H270" s="174" t="s">
        <v>82</v>
      </c>
      <c r="I270" s="193" t="s">
        <v>2055</v>
      </c>
      <c r="J270" s="193" t="s">
        <v>80</v>
      </c>
      <c r="K270" s="175"/>
      <c r="L270" s="175"/>
    </row>
    <row r="271" spans="1:12" ht="87.75" customHeight="1">
      <c r="A271" s="242">
        <v>219</v>
      </c>
      <c r="B271" s="175" t="s">
        <v>712</v>
      </c>
      <c r="C271" s="175" t="s">
        <v>600</v>
      </c>
      <c r="D271" s="186"/>
      <c r="E271" s="175" t="s">
        <v>601</v>
      </c>
      <c r="F271" s="202">
        <v>107266.43</v>
      </c>
      <c r="G271" s="202">
        <v>48097.43</v>
      </c>
      <c r="H271" s="174" t="s">
        <v>82</v>
      </c>
      <c r="I271" s="193" t="s">
        <v>2055</v>
      </c>
      <c r="J271" s="193" t="s">
        <v>80</v>
      </c>
      <c r="K271" s="175"/>
      <c r="L271" s="175"/>
    </row>
    <row r="272" spans="1:12" ht="96.75" customHeight="1">
      <c r="A272" s="242">
        <v>220</v>
      </c>
      <c r="B272" s="175" t="s">
        <v>712</v>
      </c>
      <c r="C272" s="175" t="s">
        <v>602</v>
      </c>
      <c r="D272" s="186"/>
      <c r="E272" s="175" t="s">
        <v>603</v>
      </c>
      <c r="F272" s="202">
        <v>239619.01</v>
      </c>
      <c r="G272" s="202">
        <v>107441.67</v>
      </c>
      <c r="H272" s="174" t="s">
        <v>82</v>
      </c>
      <c r="I272" s="193" t="s">
        <v>2055</v>
      </c>
      <c r="J272" s="193" t="s">
        <v>80</v>
      </c>
      <c r="K272" s="175"/>
      <c r="L272" s="175"/>
    </row>
    <row r="273" spans="1:12" ht="93.75" customHeight="1">
      <c r="A273" s="242">
        <v>221</v>
      </c>
      <c r="B273" s="175" t="s">
        <v>712</v>
      </c>
      <c r="C273" s="175" t="s">
        <v>604</v>
      </c>
      <c r="D273" s="186"/>
      <c r="E273" s="175" t="s">
        <v>605</v>
      </c>
      <c r="F273" s="202">
        <v>44962.47</v>
      </c>
      <c r="G273" s="202">
        <v>20161</v>
      </c>
      <c r="H273" s="174" t="s">
        <v>82</v>
      </c>
      <c r="I273" s="193" t="s">
        <v>2055</v>
      </c>
      <c r="J273" s="193" t="s">
        <v>80</v>
      </c>
      <c r="K273" s="175"/>
      <c r="L273" s="175"/>
    </row>
    <row r="274" spans="1:12" ht="94.5" customHeight="1">
      <c r="A274" s="242">
        <v>222</v>
      </c>
      <c r="B274" s="175" t="s">
        <v>606</v>
      </c>
      <c r="C274" s="175" t="s">
        <v>1024</v>
      </c>
      <c r="D274" s="186"/>
      <c r="E274" s="175" t="s">
        <v>1025</v>
      </c>
      <c r="F274" s="202">
        <v>137558.13</v>
      </c>
      <c r="G274" s="202">
        <v>61679.43</v>
      </c>
      <c r="H274" s="174" t="s">
        <v>82</v>
      </c>
      <c r="I274" s="193" t="s">
        <v>2055</v>
      </c>
      <c r="J274" s="193" t="s">
        <v>80</v>
      </c>
      <c r="K274" s="175"/>
      <c r="L274" s="175"/>
    </row>
    <row r="275" spans="1:12" ht="93.75" customHeight="1">
      <c r="A275" s="242">
        <v>223</v>
      </c>
      <c r="B275" s="175" t="s">
        <v>606</v>
      </c>
      <c r="C275" s="175" t="s">
        <v>1026</v>
      </c>
      <c r="D275" s="186"/>
      <c r="E275" s="175" t="s">
        <v>1027</v>
      </c>
      <c r="F275" s="202">
        <v>244366.6</v>
      </c>
      <c r="G275" s="202">
        <v>109570.85</v>
      </c>
      <c r="H275" s="174" t="s">
        <v>82</v>
      </c>
      <c r="I275" s="193" t="s">
        <v>2055</v>
      </c>
      <c r="J275" s="193" t="s">
        <v>80</v>
      </c>
      <c r="K275" s="175"/>
      <c r="L275" s="175"/>
    </row>
    <row r="276" spans="1:12" ht="95.25" customHeight="1">
      <c r="A276" s="242">
        <v>224</v>
      </c>
      <c r="B276" s="175" t="s">
        <v>606</v>
      </c>
      <c r="C276" s="175" t="s">
        <v>1028</v>
      </c>
      <c r="D276" s="186"/>
      <c r="E276" s="175" t="s">
        <v>1029</v>
      </c>
      <c r="F276" s="202">
        <v>39292.54</v>
      </c>
      <c r="G276" s="202">
        <v>17618.73</v>
      </c>
      <c r="H276" s="174" t="s">
        <v>82</v>
      </c>
      <c r="I276" s="193" t="s">
        <v>2055</v>
      </c>
      <c r="J276" s="193" t="s">
        <v>80</v>
      </c>
      <c r="K276" s="175"/>
      <c r="L276" s="175"/>
    </row>
    <row r="277" spans="1:12" ht="94.5" customHeight="1">
      <c r="A277" s="242">
        <v>225</v>
      </c>
      <c r="B277" s="175" t="s">
        <v>606</v>
      </c>
      <c r="C277" s="175" t="s">
        <v>1030</v>
      </c>
      <c r="D277" s="186"/>
      <c r="E277" s="175" t="s">
        <v>1031</v>
      </c>
      <c r="F277" s="202">
        <v>56831.98</v>
      </c>
      <c r="G277" s="202">
        <v>25482</v>
      </c>
      <c r="H277" s="174" t="s">
        <v>82</v>
      </c>
      <c r="I277" s="193" t="s">
        <v>2055</v>
      </c>
      <c r="J277" s="193" t="s">
        <v>80</v>
      </c>
      <c r="K277" s="175"/>
      <c r="L277" s="175"/>
    </row>
    <row r="278" spans="1:12" ht="105" customHeight="1">
      <c r="A278" s="242">
        <v>226</v>
      </c>
      <c r="B278" s="175" t="s">
        <v>606</v>
      </c>
      <c r="C278" s="175" t="s">
        <v>1032</v>
      </c>
      <c r="D278" s="186"/>
      <c r="E278" s="175" t="s">
        <v>1033</v>
      </c>
      <c r="F278" s="202">
        <v>71520.94</v>
      </c>
      <c r="G278" s="202">
        <v>32069.41</v>
      </c>
      <c r="H278" s="174" t="s">
        <v>82</v>
      </c>
      <c r="I278" s="193" t="s">
        <v>2055</v>
      </c>
      <c r="J278" s="193" t="s">
        <v>80</v>
      </c>
      <c r="K278" s="175"/>
      <c r="L278" s="175"/>
    </row>
    <row r="279" spans="1:12" ht="102" customHeight="1">
      <c r="A279" s="242">
        <v>227</v>
      </c>
      <c r="B279" s="175" t="s">
        <v>606</v>
      </c>
      <c r="C279" s="175" t="s">
        <v>1034</v>
      </c>
      <c r="D279" s="186"/>
      <c r="E279" s="175" t="s">
        <v>1035</v>
      </c>
      <c r="F279" s="202">
        <v>39392.05</v>
      </c>
      <c r="G279" s="202">
        <v>17662.34</v>
      </c>
      <c r="H279" s="174" t="s">
        <v>82</v>
      </c>
      <c r="I279" s="193" t="s">
        <v>2055</v>
      </c>
      <c r="J279" s="193" t="s">
        <v>80</v>
      </c>
      <c r="K279" s="175"/>
      <c r="L279" s="175"/>
    </row>
    <row r="280" spans="1:12" ht="96" customHeight="1">
      <c r="A280" s="242">
        <v>228</v>
      </c>
      <c r="B280" s="175" t="s">
        <v>606</v>
      </c>
      <c r="C280" s="175" t="s">
        <v>1036</v>
      </c>
      <c r="D280" s="186"/>
      <c r="E280" s="175" t="s">
        <v>1037</v>
      </c>
      <c r="F280" s="202">
        <v>53126.57</v>
      </c>
      <c r="G280" s="202">
        <v>23820.5</v>
      </c>
      <c r="H280" s="174" t="s">
        <v>82</v>
      </c>
      <c r="I280" s="193" t="s">
        <v>2055</v>
      </c>
      <c r="J280" s="193" t="s">
        <v>80</v>
      </c>
      <c r="K280" s="175"/>
      <c r="L280" s="175"/>
    </row>
    <row r="281" spans="1:12" ht="106.5" customHeight="1">
      <c r="A281" s="242">
        <v>229</v>
      </c>
      <c r="B281" s="175" t="s">
        <v>1038</v>
      </c>
      <c r="C281" s="175" t="s">
        <v>1039</v>
      </c>
      <c r="D281" s="186"/>
      <c r="E281" s="175" t="s">
        <v>1040</v>
      </c>
      <c r="F281" s="202">
        <v>167752.46</v>
      </c>
      <c r="G281" s="202">
        <v>75291.09</v>
      </c>
      <c r="H281" s="174" t="s">
        <v>82</v>
      </c>
      <c r="I281" s="193" t="s">
        <v>2055</v>
      </c>
      <c r="J281" s="193" t="s">
        <v>80</v>
      </c>
      <c r="K281" s="175"/>
      <c r="L281" s="175"/>
    </row>
    <row r="282" spans="1:12" ht="105.75" customHeight="1">
      <c r="A282" s="242">
        <v>230</v>
      </c>
      <c r="B282" s="175" t="s">
        <v>1041</v>
      </c>
      <c r="C282" s="175" t="s">
        <v>1042</v>
      </c>
      <c r="D282" s="186"/>
      <c r="E282" s="175" t="s">
        <v>1043</v>
      </c>
      <c r="F282" s="202">
        <v>321382</v>
      </c>
      <c r="G282" s="202">
        <v>254427.5</v>
      </c>
      <c r="H282" s="174" t="s">
        <v>82</v>
      </c>
      <c r="I282" s="193" t="s">
        <v>2055</v>
      </c>
      <c r="J282" s="193" t="s">
        <v>80</v>
      </c>
      <c r="K282" s="175"/>
      <c r="L282" s="175"/>
    </row>
    <row r="283" spans="1:12" ht="106.5" customHeight="1">
      <c r="A283" s="242">
        <v>231</v>
      </c>
      <c r="B283" s="175" t="s">
        <v>1041</v>
      </c>
      <c r="C283" s="175" t="s">
        <v>1044</v>
      </c>
      <c r="D283" s="186"/>
      <c r="E283" s="175" t="s">
        <v>1045</v>
      </c>
      <c r="F283" s="202">
        <v>117445</v>
      </c>
      <c r="G283" s="202">
        <v>92977.25</v>
      </c>
      <c r="H283" s="174" t="s">
        <v>82</v>
      </c>
      <c r="I283" s="193" t="s">
        <v>2055</v>
      </c>
      <c r="J283" s="193" t="s">
        <v>80</v>
      </c>
      <c r="K283" s="175"/>
      <c r="L283" s="175"/>
    </row>
    <row r="284" spans="1:12" ht="103.5" customHeight="1">
      <c r="A284" s="242">
        <v>232</v>
      </c>
      <c r="B284" s="175" t="s">
        <v>1041</v>
      </c>
      <c r="C284" s="175" t="s">
        <v>1046</v>
      </c>
      <c r="D284" s="186"/>
      <c r="E284" s="175" t="s">
        <v>2443</v>
      </c>
      <c r="F284" s="202">
        <v>62787.6</v>
      </c>
      <c r="G284" s="202">
        <v>28152.36</v>
      </c>
      <c r="H284" s="174" t="s">
        <v>82</v>
      </c>
      <c r="I284" s="193" t="s">
        <v>2055</v>
      </c>
      <c r="J284" s="193" t="s">
        <v>80</v>
      </c>
      <c r="K284" s="175"/>
      <c r="L284" s="175"/>
    </row>
    <row r="285" spans="1:12" ht="101.25" customHeight="1">
      <c r="A285" s="242">
        <v>233</v>
      </c>
      <c r="B285" s="170" t="s">
        <v>1047</v>
      </c>
      <c r="C285" s="175" t="s">
        <v>1048</v>
      </c>
      <c r="D285" s="198"/>
      <c r="E285" s="193" t="s">
        <v>1049</v>
      </c>
      <c r="F285" s="202">
        <v>42958</v>
      </c>
      <c r="G285" s="202">
        <v>41526.08</v>
      </c>
      <c r="H285" s="199" t="s">
        <v>82</v>
      </c>
      <c r="I285" s="193" t="s">
        <v>2055</v>
      </c>
      <c r="J285" s="193" t="s">
        <v>80</v>
      </c>
      <c r="K285" s="193"/>
      <c r="L285" s="193"/>
    </row>
    <row r="286" spans="1:12" ht="97.5" customHeight="1">
      <c r="A286" s="242">
        <v>234</v>
      </c>
      <c r="B286" s="170" t="s">
        <v>1047</v>
      </c>
      <c r="C286" s="175" t="s">
        <v>1050</v>
      </c>
      <c r="D286" s="198"/>
      <c r="E286" s="193" t="s">
        <v>1051</v>
      </c>
      <c r="F286" s="202">
        <v>54113.65</v>
      </c>
      <c r="G286" s="202">
        <v>52309.85</v>
      </c>
      <c r="H286" s="199" t="s">
        <v>82</v>
      </c>
      <c r="I286" s="193" t="s">
        <v>2055</v>
      </c>
      <c r="J286" s="193" t="s">
        <v>80</v>
      </c>
      <c r="K286" s="193"/>
      <c r="L286" s="193"/>
    </row>
    <row r="287" spans="1:12" ht="90" customHeight="1">
      <c r="A287" s="242">
        <v>235</v>
      </c>
      <c r="B287" s="170" t="s">
        <v>1047</v>
      </c>
      <c r="C287" s="175" t="s">
        <v>1052</v>
      </c>
      <c r="D287" s="198"/>
      <c r="E287" s="193" t="s">
        <v>219</v>
      </c>
      <c r="F287" s="202">
        <v>110884.75</v>
      </c>
      <c r="G287" s="202">
        <v>107188.59</v>
      </c>
      <c r="H287" s="199" t="s">
        <v>82</v>
      </c>
      <c r="I287" s="193" t="s">
        <v>2055</v>
      </c>
      <c r="J287" s="193" t="s">
        <v>80</v>
      </c>
      <c r="K287" s="193"/>
      <c r="L287" s="193"/>
    </row>
    <row r="288" spans="1:12" ht="96.75" customHeight="1">
      <c r="A288" s="242">
        <v>236</v>
      </c>
      <c r="B288" s="170" t="s">
        <v>1047</v>
      </c>
      <c r="C288" s="175" t="s">
        <v>220</v>
      </c>
      <c r="D288" s="198"/>
      <c r="E288" s="193" t="s">
        <v>221</v>
      </c>
      <c r="F288" s="202">
        <v>62023</v>
      </c>
      <c r="G288" s="202">
        <v>59955.56</v>
      </c>
      <c r="H288" s="199" t="s">
        <v>82</v>
      </c>
      <c r="I288" s="193" t="s">
        <v>2055</v>
      </c>
      <c r="J288" s="193" t="s">
        <v>80</v>
      </c>
      <c r="K288" s="193"/>
      <c r="L288" s="193"/>
    </row>
    <row r="289" spans="1:12" ht="87" customHeight="1">
      <c r="A289" s="242">
        <v>237</v>
      </c>
      <c r="B289" s="175" t="s">
        <v>1047</v>
      </c>
      <c r="C289" s="175" t="s">
        <v>222</v>
      </c>
      <c r="D289" s="186"/>
      <c r="E289" s="175" t="s">
        <v>656</v>
      </c>
      <c r="F289" s="202">
        <v>174784</v>
      </c>
      <c r="G289" s="202">
        <v>174784</v>
      </c>
      <c r="H289" s="174" t="s">
        <v>82</v>
      </c>
      <c r="I289" s="193" t="s">
        <v>2055</v>
      </c>
      <c r="J289" s="193" t="s">
        <v>80</v>
      </c>
      <c r="K289" s="175"/>
      <c r="L289" s="175"/>
    </row>
    <row r="290" spans="1:12" ht="87" customHeight="1">
      <c r="A290" s="242">
        <v>238</v>
      </c>
      <c r="B290" s="251" t="s">
        <v>1047</v>
      </c>
      <c r="C290" s="175" t="s">
        <v>657</v>
      </c>
      <c r="D290" s="186"/>
      <c r="E290" s="175" t="s">
        <v>658</v>
      </c>
      <c r="F290" s="202">
        <v>133272</v>
      </c>
      <c r="G290" s="202">
        <v>133272</v>
      </c>
      <c r="H290" s="174" t="s">
        <v>82</v>
      </c>
      <c r="I290" s="193" t="s">
        <v>2055</v>
      </c>
      <c r="J290" s="193" t="s">
        <v>80</v>
      </c>
      <c r="K290" s="175"/>
      <c r="L290" s="175"/>
    </row>
    <row r="291" spans="1:12" ht="84.75" customHeight="1">
      <c r="A291" s="242">
        <v>239</v>
      </c>
      <c r="B291" s="170" t="s">
        <v>659</v>
      </c>
      <c r="C291" s="175" t="s">
        <v>660</v>
      </c>
      <c r="D291" s="198"/>
      <c r="E291" s="193" t="s">
        <v>661</v>
      </c>
      <c r="F291" s="202">
        <v>95919</v>
      </c>
      <c r="G291" s="202">
        <v>92721.68</v>
      </c>
      <c r="H291" s="199" t="s">
        <v>82</v>
      </c>
      <c r="I291" s="193" t="s">
        <v>2055</v>
      </c>
      <c r="J291" s="193" t="s">
        <v>80</v>
      </c>
      <c r="K291" s="193"/>
      <c r="L291" s="193"/>
    </row>
    <row r="292" spans="1:12" ht="84.75" customHeight="1">
      <c r="A292" s="242">
        <v>240</v>
      </c>
      <c r="B292" s="170" t="s">
        <v>659</v>
      </c>
      <c r="C292" s="175" t="s">
        <v>662</v>
      </c>
      <c r="D292" s="198"/>
      <c r="E292" s="193" t="s">
        <v>663</v>
      </c>
      <c r="F292" s="202">
        <v>2457181</v>
      </c>
      <c r="G292" s="202">
        <v>2457181</v>
      </c>
      <c r="H292" s="199" t="s">
        <v>82</v>
      </c>
      <c r="I292" s="193" t="s">
        <v>2055</v>
      </c>
      <c r="J292" s="193" t="s">
        <v>80</v>
      </c>
      <c r="K292" s="193"/>
      <c r="L292" s="193"/>
    </row>
    <row r="293" spans="1:12" ht="96" customHeight="1">
      <c r="A293" s="242">
        <v>241</v>
      </c>
      <c r="B293" s="170" t="s">
        <v>659</v>
      </c>
      <c r="C293" s="175" t="s">
        <v>664</v>
      </c>
      <c r="D293" s="198"/>
      <c r="E293" s="193" t="s">
        <v>665</v>
      </c>
      <c r="F293" s="202">
        <v>72306.05</v>
      </c>
      <c r="G293" s="202">
        <v>69895.85</v>
      </c>
      <c r="H293" s="199" t="s">
        <v>82</v>
      </c>
      <c r="I293" s="193" t="s">
        <v>2055</v>
      </c>
      <c r="J293" s="193" t="s">
        <v>80</v>
      </c>
      <c r="K293" s="193"/>
      <c r="L293" s="193"/>
    </row>
    <row r="294" spans="1:12" ht="82.5" customHeight="1">
      <c r="A294" s="242">
        <v>242</v>
      </c>
      <c r="B294" s="175" t="s">
        <v>659</v>
      </c>
      <c r="C294" s="175" t="s">
        <v>666</v>
      </c>
      <c r="D294" s="186"/>
      <c r="E294" s="175" t="s">
        <v>667</v>
      </c>
      <c r="F294" s="202">
        <v>105256</v>
      </c>
      <c r="G294" s="202">
        <v>82450.62</v>
      </c>
      <c r="H294" s="174" t="s">
        <v>82</v>
      </c>
      <c r="I294" s="193" t="s">
        <v>2055</v>
      </c>
      <c r="J294" s="193" t="s">
        <v>80</v>
      </c>
      <c r="K294" s="175"/>
      <c r="L294" s="175"/>
    </row>
    <row r="295" spans="1:12" ht="83.25" customHeight="1">
      <c r="A295" s="242">
        <v>243</v>
      </c>
      <c r="B295" s="175" t="s">
        <v>1047</v>
      </c>
      <c r="C295" s="175" t="s">
        <v>2447</v>
      </c>
      <c r="D295" s="186"/>
      <c r="E295" s="175" t="s">
        <v>2448</v>
      </c>
      <c r="F295" s="202">
        <v>82041</v>
      </c>
      <c r="G295" s="202">
        <v>82041</v>
      </c>
      <c r="H295" s="174" t="s">
        <v>82</v>
      </c>
      <c r="I295" s="193" t="s">
        <v>2055</v>
      </c>
      <c r="J295" s="193" t="s">
        <v>80</v>
      </c>
      <c r="K295" s="175"/>
      <c r="L295" s="175"/>
    </row>
    <row r="296" spans="1:12" ht="86.25" customHeight="1">
      <c r="A296" s="242">
        <v>244</v>
      </c>
      <c r="B296" s="175" t="s">
        <v>659</v>
      </c>
      <c r="C296" s="175" t="s">
        <v>668</v>
      </c>
      <c r="D296" s="186"/>
      <c r="E296" s="175" t="s">
        <v>669</v>
      </c>
      <c r="F296" s="202">
        <v>100516.87</v>
      </c>
      <c r="G296" s="202">
        <v>45070.25</v>
      </c>
      <c r="H296" s="174" t="s">
        <v>82</v>
      </c>
      <c r="I296" s="193" t="s">
        <v>2055</v>
      </c>
      <c r="J296" s="193" t="s">
        <v>80</v>
      </c>
      <c r="K296" s="175"/>
      <c r="L296" s="175"/>
    </row>
    <row r="297" spans="1:12" ht="134.25" customHeight="1">
      <c r="A297" s="242">
        <v>245</v>
      </c>
      <c r="B297" s="250" t="s">
        <v>670</v>
      </c>
      <c r="C297" s="175" t="s">
        <v>671</v>
      </c>
      <c r="D297" s="186" t="s">
        <v>647</v>
      </c>
      <c r="E297" s="175" t="s">
        <v>646</v>
      </c>
      <c r="F297" s="202">
        <v>1</v>
      </c>
      <c r="G297" s="202">
        <v>0</v>
      </c>
      <c r="H297" s="174" t="s">
        <v>82</v>
      </c>
      <c r="I297" s="193" t="s">
        <v>2055</v>
      </c>
      <c r="J297" s="193" t="s">
        <v>80</v>
      </c>
      <c r="K297" s="175"/>
      <c r="L297" s="175" t="s">
        <v>648</v>
      </c>
    </row>
    <row r="298" spans="1:12" s="21" customFormat="1" ht="84.75" customHeight="1">
      <c r="A298" s="242">
        <v>246</v>
      </c>
      <c r="B298" s="250" t="s">
        <v>672</v>
      </c>
      <c r="C298" s="253" t="s">
        <v>673</v>
      </c>
      <c r="D298" s="254"/>
      <c r="E298" s="253" t="s">
        <v>674</v>
      </c>
      <c r="F298" s="255">
        <v>176644</v>
      </c>
      <c r="G298" s="255">
        <v>176644</v>
      </c>
      <c r="H298" s="256" t="s">
        <v>82</v>
      </c>
      <c r="I298" s="257" t="s">
        <v>2055</v>
      </c>
      <c r="J298" s="257" t="s">
        <v>80</v>
      </c>
      <c r="K298" s="253"/>
      <c r="L298" s="253"/>
    </row>
    <row r="299" spans="1:12" s="21" customFormat="1" ht="81.75" customHeight="1">
      <c r="A299" s="242">
        <v>247</v>
      </c>
      <c r="B299" s="250" t="s">
        <v>672</v>
      </c>
      <c r="C299" s="253" t="s">
        <v>675</v>
      </c>
      <c r="D299" s="254"/>
      <c r="E299" s="253" t="s">
        <v>676</v>
      </c>
      <c r="F299" s="255">
        <v>50470</v>
      </c>
      <c r="G299" s="255">
        <v>50470</v>
      </c>
      <c r="H299" s="256" t="s">
        <v>82</v>
      </c>
      <c r="I299" s="257" t="s">
        <v>2055</v>
      </c>
      <c r="J299" s="257" t="s">
        <v>80</v>
      </c>
      <c r="K299" s="253"/>
      <c r="L299" s="253"/>
    </row>
    <row r="300" spans="1:12" s="21" customFormat="1" ht="87.75" customHeight="1">
      <c r="A300" s="242">
        <v>248</v>
      </c>
      <c r="B300" s="250" t="s">
        <v>288</v>
      </c>
      <c r="C300" s="253" t="s">
        <v>289</v>
      </c>
      <c r="D300" s="254"/>
      <c r="E300" s="253" t="s">
        <v>2444</v>
      </c>
      <c r="F300" s="255">
        <v>50470</v>
      </c>
      <c r="G300" s="255">
        <v>50470</v>
      </c>
      <c r="H300" s="256" t="s">
        <v>82</v>
      </c>
      <c r="I300" s="257" t="s">
        <v>2055</v>
      </c>
      <c r="J300" s="257" t="s">
        <v>80</v>
      </c>
      <c r="K300" s="253"/>
      <c r="L300" s="253"/>
    </row>
    <row r="301" spans="1:12" ht="132" customHeight="1">
      <c r="A301" s="242">
        <v>249</v>
      </c>
      <c r="B301" s="250" t="s">
        <v>290</v>
      </c>
      <c r="C301" s="175" t="s">
        <v>291</v>
      </c>
      <c r="D301" s="186" t="s">
        <v>650</v>
      </c>
      <c r="E301" s="175" t="s">
        <v>649</v>
      </c>
      <c r="F301" s="202">
        <v>1</v>
      </c>
      <c r="G301" s="202">
        <v>0</v>
      </c>
      <c r="H301" s="174" t="s">
        <v>82</v>
      </c>
      <c r="I301" s="193" t="s">
        <v>2055</v>
      </c>
      <c r="J301" s="193" t="s">
        <v>80</v>
      </c>
      <c r="K301" s="175"/>
      <c r="L301" s="175" t="s">
        <v>651</v>
      </c>
    </row>
    <row r="302" spans="1:12" ht="136.5" customHeight="1">
      <c r="A302" s="242">
        <v>250</v>
      </c>
      <c r="B302" s="250" t="s">
        <v>292</v>
      </c>
      <c r="C302" s="175" t="s">
        <v>293</v>
      </c>
      <c r="D302" s="186" t="s">
        <v>652</v>
      </c>
      <c r="E302" s="175" t="s">
        <v>649</v>
      </c>
      <c r="F302" s="202">
        <v>1</v>
      </c>
      <c r="G302" s="202">
        <v>0</v>
      </c>
      <c r="H302" s="174" t="s">
        <v>82</v>
      </c>
      <c r="I302" s="193" t="s">
        <v>2055</v>
      </c>
      <c r="J302" s="193" t="s">
        <v>80</v>
      </c>
      <c r="K302" s="175"/>
      <c r="L302" s="175" t="s">
        <v>653</v>
      </c>
    </row>
    <row r="303" spans="1:12" ht="130.5" customHeight="1">
      <c r="A303" s="242">
        <v>251</v>
      </c>
      <c r="B303" s="250" t="s">
        <v>294</v>
      </c>
      <c r="C303" s="175" t="s">
        <v>295</v>
      </c>
      <c r="D303" s="186" t="s">
        <v>654</v>
      </c>
      <c r="E303" s="175" t="s">
        <v>655</v>
      </c>
      <c r="F303" s="202">
        <v>1</v>
      </c>
      <c r="G303" s="202">
        <v>0</v>
      </c>
      <c r="H303" s="174" t="s">
        <v>82</v>
      </c>
      <c r="I303" s="193" t="s">
        <v>2055</v>
      </c>
      <c r="J303" s="193" t="s">
        <v>80</v>
      </c>
      <c r="K303" s="175"/>
      <c r="L303" s="175" t="s">
        <v>1972</v>
      </c>
    </row>
    <row r="304" spans="1:12" ht="137.25" customHeight="1">
      <c r="A304" s="242">
        <v>252</v>
      </c>
      <c r="B304" s="250" t="s">
        <v>296</v>
      </c>
      <c r="C304" s="175" t="s">
        <v>297</v>
      </c>
      <c r="D304" s="186" t="s">
        <v>1974</v>
      </c>
      <c r="E304" s="175" t="s">
        <v>1973</v>
      </c>
      <c r="F304" s="202">
        <v>1</v>
      </c>
      <c r="G304" s="202">
        <v>0</v>
      </c>
      <c r="H304" s="174" t="s">
        <v>82</v>
      </c>
      <c r="I304" s="193" t="s">
        <v>2055</v>
      </c>
      <c r="J304" s="193" t="s">
        <v>80</v>
      </c>
      <c r="K304" s="175"/>
      <c r="L304" s="175" t="s">
        <v>1975</v>
      </c>
    </row>
    <row r="305" spans="1:12" ht="132" customHeight="1">
      <c r="A305" s="242">
        <v>253</v>
      </c>
      <c r="B305" s="250" t="s">
        <v>217</v>
      </c>
      <c r="C305" s="175" t="s">
        <v>1580</v>
      </c>
      <c r="D305" s="186" t="s">
        <v>1977</v>
      </c>
      <c r="E305" s="175" t="s">
        <v>1976</v>
      </c>
      <c r="F305" s="202">
        <v>1</v>
      </c>
      <c r="G305" s="202">
        <v>0</v>
      </c>
      <c r="H305" s="174" t="s">
        <v>82</v>
      </c>
      <c r="I305" s="193" t="s">
        <v>2055</v>
      </c>
      <c r="J305" s="193" t="s">
        <v>80</v>
      </c>
      <c r="K305" s="175"/>
      <c r="L305" s="175" t="s">
        <v>1975</v>
      </c>
    </row>
    <row r="306" spans="1:12" ht="138.75" customHeight="1">
      <c r="A306" s="242">
        <v>254</v>
      </c>
      <c r="B306" s="170" t="s">
        <v>2302</v>
      </c>
      <c r="C306" s="290" t="s">
        <v>2303</v>
      </c>
      <c r="D306" s="186" t="s">
        <v>2427</v>
      </c>
      <c r="E306" s="191" t="s">
        <v>2426</v>
      </c>
      <c r="F306" s="202">
        <v>12628.08</v>
      </c>
      <c r="G306" s="202">
        <v>0</v>
      </c>
      <c r="H306" s="174">
        <v>12628.08</v>
      </c>
      <c r="I306" s="193" t="s">
        <v>1146</v>
      </c>
      <c r="J306" s="193" t="s">
        <v>80</v>
      </c>
      <c r="K306" s="175"/>
      <c r="L306" s="175" t="s">
        <v>2428</v>
      </c>
    </row>
    <row r="307" spans="1:12" ht="84.75" customHeight="1">
      <c r="A307" s="242">
        <v>255</v>
      </c>
      <c r="B307" s="175" t="s">
        <v>1581</v>
      </c>
      <c r="C307" s="175"/>
      <c r="D307" s="186"/>
      <c r="E307" s="175"/>
      <c r="F307" s="202">
        <v>1611547.46</v>
      </c>
      <c r="G307" s="202">
        <v>847151.56</v>
      </c>
      <c r="H307" s="174" t="s">
        <v>82</v>
      </c>
      <c r="I307" s="193" t="s">
        <v>2055</v>
      </c>
      <c r="J307" s="193" t="s">
        <v>80</v>
      </c>
      <c r="K307" s="175"/>
      <c r="L307" s="175"/>
    </row>
    <row r="308" spans="1:12" ht="83.25" customHeight="1">
      <c r="A308" s="242">
        <v>256</v>
      </c>
      <c r="B308" s="175" t="s">
        <v>1582</v>
      </c>
      <c r="C308" s="175"/>
      <c r="D308" s="186"/>
      <c r="E308" s="175" t="s">
        <v>1583</v>
      </c>
      <c r="F308" s="202">
        <v>265215.41</v>
      </c>
      <c r="G308" s="202">
        <v>258585.02</v>
      </c>
      <c r="H308" s="174" t="s">
        <v>82</v>
      </c>
      <c r="I308" s="193" t="s">
        <v>2055</v>
      </c>
      <c r="J308" s="193" t="s">
        <v>80</v>
      </c>
      <c r="K308" s="175"/>
      <c r="L308" s="175"/>
    </row>
    <row r="309" spans="1:12" ht="88.5" customHeight="1">
      <c r="A309" s="242">
        <v>257</v>
      </c>
      <c r="B309" s="175" t="s">
        <v>1584</v>
      </c>
      <c r="C309" s="175"/>
      <c r="D309" s="186"/>
      <c r="E309" s="175"/>
      <c r="F309" s="202">
        <v>446901</v>
      </c>
      <c r="G309" s="202">
        <v>435728.46</v>
      </c>
      <c r="H309" s="174" t="s">
        <v>82</v>
      </c>
      <c r="I309" s="193" t="s">
        <v>2055</v>
      </c>
      <c r="J309" s="193" t="s">
        <v>80</v>
      </c>
      <c r="K309" s="175"/>
      <c r="L309" s="175"/>
    </row>
    <row r="310" spans="1:12" ht="81.75" customHeight="1">
      <c r="A310" s="242">
        <v>258</v>
      </c>
      <c r="B310" s="175" t="s">
        <v>1585</v>
      </c>
      <c r="C310" s="175" t="s">
        <v>1586</v>
      </c>
      <c r="D310" s="186"/>
      <c r="E310" s="175"/>
      <c r="F310" s="202">
        <v>3609648.78</v>
      </c>
      <c r="G310" s="202">
        <v>3252445.5</v>
      </c>
      <c r="H310" s="174" t="s">
        <v>82</v>
      </c>
      <c r="I310" s="193" t="s">
        <v>2055</v>
      </c>
      <c r="J310" s="193" t="s">
        <v>80</v>
      </c>
      <c r="K310" s="175"/>
      <c r="L310" s="175"/>
    </row>
    <row r="311" spans="1:12" ht="132" customHeight="1">
      <c r="A311" s="242">
        <v>259</v>
      </c>
      <c r="B311" s="170" t="s">
        <v>2304</v>
      </c>
      <c r="C311" s="175" t="s">
        <v>2305</v>
      </c>
      <c r="D311" s="186" t="s">
        <v>2423</v>
      </c>
      <c r="E311" s="191" t="s">
        <v>2424</v>
      </c>
      <c r="F311" s="202">
        <v>3016.08</v>
      </c>
      <c r="G311" s="202">
        <v>1</v>
      </c>
      <c r="H311" s="359">
        <v>3016.08</v>
      </c>
      <c r="I311" s="193" t="s">
        <v>1146</v>
      </c>
      <c r="J311" s="193" t="s">
        <v>80</v>
      </c>
      <c r="K311" s="175"/>
      <c r="L311" s="175" t="s">
        <v>2425</v>
      </c>
    </row>
    <row r="312" spans="1:12" ht="93.75" customHeight="1">
      <c r="A312" s="242">
        <v>261</v>
      </c>
      <c r="B312" s="250" t="s">
        <v>1213</v>
      </c>
      <c r="C312" s="175" t="s">
        <v>1214</v>
      </c>
      <c r="D312" s="186"/>
      <c r="E312" s="191" t="s">
        <v>1215</v>
      </c>
      <c r="F312" s="202">
        <v>1</v>
      </c>
      <c r="G312" s="202">
        <v>1</v>
      </c>
      <c r="H312" s="174" t="s">
        <v>82</v>
      </c>
      <c r="I312" s="193" t="s">
        <v>2055</v>
      </c>
      <c r="J312" s="193" t="s">
        <v>80</v>
      </c>
      <c r="K312" s="175"/>
      <c r="L312" s="175"/>
    </row>
    <row r="313" spans="1:12" ht="109.5" customHeight="1">
      <c r="A313" s="242">
        <v>263</v>
      </c>
      <c r="B313" s="250" t="s">
        <v>1216</v>
      </c>
      <c r="C313" s="175" t="s">
        <v>1217</v>
      </c>
      <c r="D313" s="354" t="s">
        <v>1218</v>
      </c>
      <c r="E313" s="269" t="s">
        <v>2232</v>
      </c>
      <c r="F313" s="258">
        <v>10736078.6</v>
      </c>
      <c r="G313" s="202">
        <v>1</v>
      </c>
      <c r="H313" s="174">
        <v>10736078.6</v>
      </c>
      <c r="I313" s="193" t="s">
        <v>2055</v>
      </c>
      <c r="J313" s="193" t="s">
        <v>80</v>
      </c>
      <c r="K313" s="175"/>
      <c r="L313" s="175" t="s">
        <v>2231</v>
      </c>
    </row>
    <row r="314" spans="1:12" ht="111" customHeight="1">
      <c r="A314" s="242">
        <v>265</v>
      </c>
      <c r="B314" s="250" t="s">
        <v>1216</v>
      </c>
      <c r="C314" s="175" t="s">
        <v>1219</v>
      </c>
      <c r="D314" s="186"/>
      <c r="E314" s="191" t="s">
        <v>1220</v>
      </c>
      <c r="F314" s="202">
        <v>1</v>
      </c>
      <c r="G314" s="202">
        <v>1</v>
      </c>
      <c r="H314" s="174" t="s">
        <v>82</v>
      </c>
      <c r="I314" s="193" t="s">
        <v>2055</v>
      </c>
      <c r="J314" s="193" t="s">
        <v>80</v>
      </c>
      <c r="K314" s="175"/>
      <c r="L314" s="175"/>
    </row>
    <row r="315" spans="1:12" ht="126" customHeight="1">
      <c r="A315" s="242">
        <v>267</v>
      </c>
      <c r="B315" s="250" t="s">
        <v>1221</v>
      </c>
      <c r="C315" s="175" t="s">
        <v>304</v>
      </c>
      <c r="D315" s="186" t="s">
        <v>1990</v>
      </c>
      <c r="E315" s="175" t="s">
        <v>1991</v>
      </c>
      <c r="F315" s="202">
        <v>1</v>
      </c>
      <c r="G315" s="202">
        <v>1</v>
      </c>
      <c r="H315" s="174" t="s">
        <v>82</v>
      </c>
      <c r="I315" s="193" t="s">
        <v>2055</v>
      </c>
      <c r="J315" s="193" t="s">
        <v>80</v>
      </c>
      <c r="K315" s="175"/>
      <c r="L315" s="175" t="s">
        <v>1992</v>
      </c>
    </row>
    <row r="316" spans="1:12" ht="138" customHeight="1">
      <c r="A316" s="242">
        <v>269</v>
      </c>
      <c r="B316" s="250" t="s">
        <v>1222</v>
      </c>
      <c r="C316" s="175" t="s">
        <v>304</v>
      </c>
      <c r="D316" s="186" t="s">
        <v>1979</v>
      </c>
      <c r="E316" s="175" t="s">
        <v>1978</v>
      </c>
      <c r="F316" s="202">
        <v>1</v>
      </c>
      <c r="G316" s="202">
        <v>1</v>
      </c>
      <c r="H316" s="174" t="s">
        <v>82</v>
      </c>
      <c r="I316" s="193" t="s">
        <v>2055</v>
      </c>
      <c r="J316" s="193" t="s">
        <v>80</v>
      </c>
      <c r="K316" s="175"/>
      <c r="L316" s="175" t="s">
        <v>2422</v>
      </c>
    </row>
    <row r="317" spans="1:12" ht="100.5" customHeight="1">
      <c r="A317" s="242">
        <v>270</v>
      </c>
      <c r="B317" s="175" t="s">
        <v>1223</v>
      </c>
      <c r="C317" s="175" t="s">
        <v>1224</v>
      </c>
      <c r="D317" s="186"/>
      <c r="E317" s="175"/>
      <c r="F317" s="202">
        <v>211357.1</v>
      </c>
      <c r="G317" s="202">
        <v>0</v>
      </c>
      <c r="H317" s="174" t="s">
        <v>82</v>
      </c>
      <c r="I317" s="193" t="s">
        <v>2055</v>
      </c>
      <c r="J317" s="193" t="s">
        <v>80</v>
      </c>
      <c r="K317" s="175"/>
      <c r="L317" s="175"/>
    </row>
    <row r="318" spans="1:12" ht="96.75" customHeight="1">
      <c r="A318" s="242">
        <v>271</v>
      </c>
      <c r="B318" s="175" t="s">
        <v>791</v>
      </c>
      <c r="C318" s="175" t="s">
        <v>792</v>
      </c>
      <c r="D318" s="186"/>
      <c r="E318" s="175"/>
      <c r="F318" s="202">
        <v>311071.47</v>
      </c>
      <c r="G318" s="202">
        <v>0</v>
      </c>
      <c r="H318" s="174" t="s">
        <v>82</v>
      </c>
      <c r="I318" s="193" t="s">
        <v>2055</v>
      </c>
      <c r="J318" s="193" t="s">
        <v>80</v>
      </c>
      <c r="K318" s="175"/>
      <c r="L318" s="175"/>
    </row>
    <row r="319" spans="1:12" ht="97.5" customHeight="1">
      <c r="A319" s="242">
        <v>272</v>
      </c>
      <c r="B319" s="175" t="s">
        <v>793</v>
      </c>
      <c r="C319" s="175" t="s">
        <v>794</v>
      </c>
      <c r="D319" s="186"/>
      <c r="E319" s="175" t="s">
        <v>795</v>
      </c>
      <c r="F319" s="202">
        <v>414946</v>
      </c>
      <c r="G319" s="202">
        <v>0</v>
      </c>
      <c r="H319" s="174" t="s">
        <v>82</v>
      </c>
      <c r="I319" s="193" t="s">
        <v>2055</v>
      </c>
      <c r="J319" s="193" t="s">
        <v>80</v>
      </c>
      <c r="K319" s="175"/>
      <c r="L319" s="175"/>
    </row>
    <row r="320" spans="1:12" ht="96.75" customHeight="1">
      <c r="A320" s="242">
        <v>273</v>
      </c>
      <c r="B320" s="175" t="s">
        <v>793</v>
      </c>
      <c r="C320" s="175" t="s">
        <v>796</v>
      </c>
      <c r="D320" s="186"/>
      <c r="E320" s="175" t="s">
        <v>795</v>
      </c>
      <c r="F320" s="202">
        <v>224165</v>
      </c>
      <c r="G320" s="202">
        <v>0</v>
      </c>
      <c r="H320" s="174" t="s">
        <v>82</v>
      </c>
      <c r="I320" s="193" t="s">
        <v>2055</v>
      </c>
      <c r="J320" s="193" t="s">
        <v>80</v>
      </c>
      <c r="K320" s="175"/>
      <c r="L320" s="175"/>
    </row>
    <row r="321" spans="1:12" ht="99" customHeight="1">
      <c r="A321" s="242">
        <v>274</v>
      </c>
      <c r="B321" s="175" t="s">
        <v>797</v>
      </c>
      <c r="C321" s="175" t="s">
        <v>798</v>
      </c>
      <c r="D321" s="186"/>
      <c r="E321" s="175" t="s">
        <v>799</v>
      </c>
      <c r="F321" s="202">
        <v>994137</v>
      </c>
      <c r="G321" s="202">
        <v>0</v>
      </c>
      <c r="H321" s="174" t="s">
        <v>82</v>
      </c>
      <c r="I321" s="193" t="s">
        <v>2055</v>
      </c>
      <c r="J321" s="193" t="s">
        <v>80</v>
      </c>
      <c r="K321" s="175"/>
      <c r="L321" s="175"/>
    </row>
    <row r="322" spans="1:12" ht="93" customHeight="1">
      <c r="A322" s="242">
        <v>275</v>
      </c>
      <c r="B322" s="175" t="s">
        <v>800</v>
      </c>
      <c r="C322" s="175" t="s">
        <v>801</v>
      </c>
      <c r="D322" s="186"/>
      <c r="E322" s="175" t="s">
        <v>1993</v>
      </c>
      <c r="F322" s="202">
        <v>70485.18</v>
      </c>
      <c r="G322" s="202">
        <v>34530.42</v>
      </c>
      <c r="H322" s="174" t="s">
        <v>82</v>
      </c>
      <c r="I322" s="193" t="s">
        <v>2055</v>
      </c>
      <c r="J322" s="193" t="s">
        <v>80</v>
      </c>
      <c r="K322" s="175"/>
      <c r="L322" s="175"/>
    </row>
    <row r="323" spans="1:12" ht="95.25" customHeight="1">
      <c r="A323" s="242">
        <v>276</v>
      </c>
      <c r="B323" s="175" t="s">
        <v>800</v>
      </c>
      <c r="C323" s="175" t="s">
        <v>1994</v>
      </c>
      <c r="D323" s="186"/>
      <c r="E323" s="175" t="s">
        <v>1995</v>
      </c>
      <c r="F323" s="270">
        <v>54397.73</v>
      </c>
      <c r="G323" s="202">
        <v>28846.94</v>
      </c>
      <c r="H323" s="174" t="s">
        <v>82</v>
      </c>
      <c r="I323" s="193" t="s">
        <v>2055</v>
      </c>
      <c r="J323" s="193" t="s">
        <v>80</v>
      </c>
      <c r="K323" s="175"/>
      <c r="L323" s="175"/>
    </row>
    <row r="324" spans="1:12" ht="88.5" customHeight="1">
      <c r="A324" s="242">
        <v>277</v>
      </c>
      <c r="B324" s="175" t="s">
        <v>1996</v>
      </c>
      <c r="C324" s="175" t="s">
        <v>1997</v>
      </c>
      <c r="D324" s="186"/>
      <c r="E324" s="175"/>
      <c r="F324" s="202">
        <v>46320</v>
      </c>
      <c r="G324" s="202">
        <v>36670</v>
      </c>
      <c r="H324" s="174" t="s">
        <v>82</v>
      </c>
      <c r="I324" s="193" t="s">
        <v>2055</v>
      </c>
      <c r="J324" s="193" t="s">
        <v>80</v>
      </c>
      <c r="K324" s="175"/>
      <c r="L324" s="175"/>
    </row>
    <row r="325" spans="1:12" ht="83.25" customHeight="1">
      <c r="A325" s="242">
        <v>278</v>
      </c>
      <c r="B325" s="175" t="s">
        <v>1998</v>
      </c>
      <c r="C325" s="175" t="s">
        <v>1999</v>
      </c>
      <c r="D325" s="186"/>
      <c r="E325" s="175" t="s">
        <v>2000</v>
      </c>
      <c r="F325" s="202">
        <v>113809.48</v>
      </c>
      <c r="G325" s="202">
        <v>60374.82</v>
      </c>
      <c r="H325" s="174" t="s">
        <v>82</v>
      </c>
      <c r="I325" s="193" t="s">
        <v>2055</v>
      </c>
      <c r="J325" s="193" t="s">
        <v>80</v>
      </c>
      <c r="K325" s="175"/>
      <c r="L325" s="175"/>
    </row>
    <row r="326" spans="1:12" ht="94.5" customHeight="1">
      <c r="A326" s="242">
        <v>279</v>
      </c>
      <c r="B326" s="175" t="s">
        <v>1998</v>
      </c>
      <c r="C326" s="175" t="s">
        <v>2001</v>
      </c>
      <c r="D326" s="186"/>
      <c r="E326" s="175" t="s">
        <v>2002</v>
      </c>
      <c r="F326" s="202">
        <v>37965.74</v>
      </c>
      <c r="G326" s="202">
        <v>20140.3</v>
      </c>
      <c r="H326" s="174" t="s">
        <v>82</v>
      </c>
      <c r="I326" s="193" t="s">
        <v>2055</v>
      </c>
      <c r="J326" s="193" t="s">
        <v>80</v>
      </c>
      <c r="K326" s="175"/>
      <c r="L326" s="175"/>
    </row>
    <row r="327" spans="1:12" ht="92.25" customHeight="1">
      <c r="A327" s="242">
        <v>280</v>
      </c>
      <c r="B327" s="175" t="s">
        <v>1998</v>
      </c>
      <c r="C327" s="175" t="s">
        <v>2003</v>
      </c>
      <c r="D327" s="186"/>
      <c r="E327" s="175" t="s">
        <v>2004</v>
      </c>
      <c r="F327" s="202">
        <v>256408.38</v>
      </c>
      <c r="G327" s="202">
        <v>136023.73</v>
      </c>
      <c r="H327" s="174" t="s">
        <v>82</v>
      </c>
      <c r="I327" s="193" t="s">
        <v>2055</v>
      </c>
      <c r="J327" s="193" t="s">
        <v>80</v>
      </c>
      <c r="K327" s="175"/>
      <c r="L327" s="175"/>
    </row>
    <row r="328" spans="1:12" ht="90.75" customHeight="1">
      <c r="A328" s="242">
        <v>281</v>
      </c>
      <c r="B328" s="175" t="s">
        <v>1998</v>
      </c>
      <c r="C328" s="175" t="s">
        <v>2005</v>
      </c>
      <c r="D328" s="186"/>
      <c r="E328" s="175" t="s">
        <v>2006</v>
      </c>
      <c r="F328" s="202">
        <v>49297.04</v>
      </c>
      <c r="G328" s="202">
        <v>24150.58</v>
      </c>
      <c r="H328" s="174" t="s">
        <v>82</v>
      </c>
      <c r="I328" s="193" t="s">
        <v>2055</v>
      </c>
      <c r="J328" s="193" t="s">
        <v>80</v>
      </c>
      <c r="K328" s="175"/>
      <c r="L328" s="175"/>
    </row>
    <row r="329" spans="1:12" ht="93.75" customHeight="1">
      <c r="A329" s="242">
        <v>282</v>
      </c>
      <c r="B329" s="175" t="s">
        <v>1998</v>
      </c>
      <c r="C329" s="175" t="s">
        <v>2007</v>
      </c>
      <c r="D329" s="186"/>
      <c r="E329" s="175" t="s">
        <v>2008</v>
      </c>
      <c r="F329" s="202">
        <v>78484.5</v>
      </c>
      <c r="G329" s="202">
        <v>51107.1</v>
      </c>
      <c r="H329" s="174" t="s">
        <v>82</v>
      </c>
      <c r="I329" s="193" t="s">
        <v>2055</v>
      </c>
      <c r="J329" s="193" t="s">
        <v>80</v>
      </c>
      <c r="K329" s="175"/>
      <c r="L329" s="175"/>
    </row>
    <row r="330" spans="1:12" ht="93.75" customHeight="1">
      <c r="A330" s="242">
        <v>283</v>
      </c>
      <c r="B330" s="175" t="s">
        <v>1998</v>
      </c>
      <c r="C330" s="175" t="s">
        <v>2009</v>
      </c>
      <c r="D330" s="186"/>
      <c r="E330" s="175" t="s">
        <v>2010</v>
      </c>
      <c r="F330" s="202">
        <v>154025.43</v>
      </c>
      <c r="G330" s="202">
        <v>81709.49</v>
      </c>
      <c r="H330" s="174" t="s">
        <v>82</v>
      </c>
      <c r="I330" s="193" t="s">
        <v>2055</v>
      </c>
      <c r="J330" s="193" t="s">
        <v>80</v>
      </c>
      <c r="K330" s="175"/>
      <c r="L330" s="175"/>
    </row>
    <row r="331" spans="1:12" ht="84" customHeight="1">
      <c r="A331" s="242">
        <v>284</v>
      </c>
      <c r="B331" s="175" t="s">
        <v>1998</v>
      </c>
      <c r="C331" s="175" t="s">
        <v>2011</v>
      </c>
      <c r="D331" s="186"/>
      <c r="E331" s="175" t="s">
        <v>2012</v>
      </c>
      <c r="F331" s="202">
        <v>132915.4</v>
      </c>
      <c r="G331" s="202">
        <v>79459.14</v>
      </c>
      <c r="H331" s="174" t="s">
        <v>82</v>
      </c>
      <c r="I331" s="193" t="s">
        <v>2055</v>
      </c>
      <c r="J331" s="193" t="s">
        <v>80</v>
      </c>
      <c r="K331" s="175"/>
      <c r="L331" s="175"/>
    </row>
    <row r="332" spans="1:12" ht="93" customHeight="1">
      <c r="A332" s="242">
        <v>285</v>
      </c>
      <c r="B332" s="175" t="s">
        <v>1998</v>
      </c>
      <c r="C332" s="175" t="s">
        <v>2013</v>
      </c>
      <c r="D332" s="186"/>
      <c r="E332" s="175" t="s">
        <v>2014</v>
      </c>
      <c r="F332" s="202">
        <v>23597.78</v>
      </c>
      <c r="G332" s="202">
        <v>11776.78</v>
      </c>
      <c r="H332" s="174" t="s">
        <v>82</v>
      </c>
      <c r="I332" s="193" t="s">
        <v>2055</v>
      </c>
      <c r="J332" s="193" t="s">
        <v>80</v>
      </c>
      <c r="K332" s="175"/>
      <c r="L332" s="175"/>
    </row>
    <row r="333" spans="1:12" ht="87.75" customHeight="1">
      <c r="A333" s="242">
        <v>286</v>
      </c>
      <c r="B333" s="175" t="s">
        <v>1998</v>
      </c>
      <c r="C333" s="175" t="s">
        <v>2015</v>
      </c>
      <c r="D333" s="186"/>
      <c r="E333" s="175" t="s">
        <v>2016</v>
      </c>
      <c r="F333" s="202">
        <v>385751.05</v>
      </c>
      <c r="G333" s="202">
        <v>212961.59</v>
      </c>
      <c r="H333" s="174" t="s">
        <v>82</v>
      </c>
      <c r="I333" s="193" t="s">
        <v>2055</v>
      </c>
      <c r="J333" s="193" t="s">
        <v>80</v>
      </c>
      <c r="K333" s="175"/>
      <c r="L333" s="175"/>
    </row>
    <row r="334" spans="1:12" ht="91.5" customHeight="1">
      <c r="A334" s="242">
        <v>287</v>
      </c>
      <c r="B334" s="175" t="s">
        <v>1998</v>
      </c>
      <c r="C334" s="175" t="s">
        <v>2017</v>
      </c>
      <c r="D334" s="186"/>
      <c r="E334" s="175" t="s">
        <v>2018</v>
      </c>
      <c r="F334" s="202">
        <v>43431.3</v>
      </c>
      <c r="G334" s="202">
        <v>25964.09</v>
      </c>
      <c r="H334" s="174" t="s">
        <v>82</v>
      </c>
      <c r="I334" s="193" t="s">
        <v>2055</v>
      </c>
      <c r="J334" s="193" t="s">
        <v>80</v>
      </c>
      <c r="K334" s="175"/>
      <c r="L334" s="175"/>
    </row>
    <row r="335" spans="1:12" ht="98.25" customHeight="1">
      <c r="A335" s="242">
        <v>288</v>
      </c>
      <c r="B335" s="175" t="s">
        <v>1998</v>
      </c>
      <c r="C335" s="175" t="s">
        <v>2019</v>
      </c>
      <c r="D335" s="186"/>
      <c r="E335" s="175" t="s">
        <v>2020</v>
      </c>
      <c r="F335" s="202">
        <v>69386.29</v>
      </c>
      <c r="G335" s="202">
        <v>33992.24</v>
      </c>
      <c r="H335" s="174" t="s">
        <v>82</v>
      </c>
      <c r="I335" s="193" t="s">
        <v>2055</v>
      </c>
      <c r="J335" s="193" t="s">
        <v>80</v>
      </c>
      <c r="K335" s="175"/>
      <c r="L335" s="175"/>
    </row>
    <row r="336" spans="1:12" ht="93" customHeight="1">
      <c r="A336" s="242">
        <v>289</v>
      </c>
      <c r="B336" s="175" t="s">
        <v>1998</v>
      </c>
      <c r="C336" s="175" t="s">
        <v>2021</v>
      </c>
      <c r="D336" s="186"/>
      <c r="E336" s="175" t="s">
        <v>2022</v>
      </c>
      <c r="F336" s="202">
        <v>109928.59</v>
      </c>
      <c r="G336" s="202">
        <v>58316.21</v>
      </c>
      <c r="H336" s="174" t="s">
        <v>82</v>
      </c>
      <c r="I336" s="193" t="s">
        <v>2055</v>
      </c>
      <c r="J336" s="193" t="s">
        <v>80</v>
      </c>
      <c r="K336" s="175"/>
      <c r="L336" s="175"/>
    </row>
    <row r="337" spans="1:12" ht="99" customHeight="1">
      <c r="A337" s="242">
        <v>290</v>
      </c>
      <c r="B337" s="175" t="s">
        <v>1998</v>
      </c>
      <c r="C337" s="175" t="s">
        <v>2023</v>
      </c>
      <c r="D337" s="186"/>
      <c r="E337" s="175" t="s">
        <v>2024</v>
      </c>
      <c r="F337" s="202">
        <v>59223.43</v>
      </c>
      <c r="G337" s="202">
        <v>31418.05</v>
      </c>
      <c r="H337" s="174" t="s">
        <v>82</v>
      </c>
      <c r="I337" s="193" t="s">
        <v>2055</v>
      </c>
      <c r="J337" s="193" t="s">
        <v>80</v>
      </c>
      <c r="K337" s="175"/>
      <c r="L337" s="175"/>
    </row>
    <row r="338" spans="1:12" ht="103.5" customHeight="1">
      <c r="A338" s="242">
        <v>291</v>
      </c>
      <c r="B338" s="175" t="s">
        <v>2025</v>
      </c>
      <c r="C338" s="175" t="s">
        <v>2026</v>
      </c>
      <c r="D338" s="186"/>
      <c r="E338" s="175" t="s">
        <v>2027</v>
      </c>
      <c r="F338" s="202">
        <v>329287.15</v>
      </c>
      <c r="G338" s="202">
        <v>174685.37</v>
      </c>
      <c r="H338" s="174" t="s">
        <v>82</v>
      </c>
      <c r="I338" s="193" t="s">
        <v>2055</v>
      </c>
      <c r="J338" s="193" t="s">
        <v>80</v>
      </c>
      <c r="K338" s="175"/>
      <c r="L338" s="175"/>
    </row>
    <row r="339" spans="1:12" ht="94.5" customHeight="1">
      <c r="A339" s="242">
        <v>292</v>
      </c>
      <c r="B339" s="175" t="s">
        <v>2025</v>
      </c>
      <c r="C339" s="175" t="s">
        <v>2028</v>
      </c>
      <c r="D339" s="186"/>
      <c r="E339" s="175" t="s">
        <v>2029</v>
      </c>
      <c r="F339" s="202">
        <v>121951.11</v>
      </c>
      <c r="G339" s="202">
        <v>64694.67</v>
      </c>
      <c r="H339" s="174" t="s">
        <v>82</v>
      </c>
      <c r="I339" s="193" t="s">
        <v>2055</v>
      </c>
      <c r="J339" s="193" t="s">
        <v>80</v>
      </c>
      <c r="K339" s="175"/>
      <c r="L339" s="175"/>
    </row>
    <row r="340" spans="1:12" ht="102" customHeight="1">
      <c r="A340" s="242">
        <v>293</v>
      </c>
      <c r="B340" s="175" t="s">
        <v>2025</v>
      </c>
      <c r="C340" s="175" t="s">
        <v>2030</v>
      </c>
      <c r="D340" s="186"/>
      <c r="E340" s="175" t="s">
        <v>421</v>
      </c>
      <c r="F340" s="202">
        <v>61996.87</v>
      </c>
      <c r="G340" s="202">
        <v>32889.19</v>
      </c>
      <c r="H340" s="174" t="s">
        <v>82</v>
      </c>
      <c r="I340" s="193" t="s">
        <v>2055</v>
      </c>
      <c r="J340" s="193" t="s">
        <v>80</v>
      </c>
      <c r="K340" s="175"/>
      <c r="L340" s="175"/>
    </row>
    <row r="341" spans="1:12" ht="99" customHeight="1">
      <c r="A341" s="242">
        <v>294</v>
      </c>
      <c r="B341" s="175" t="s">
        <v>2025</v>
      </c>
      <c r="C341" s="175" t="s">
        <v>422</v>
      </c>
      <c r="D341" s="186"/>
      <c r="E341" s="175" t="s">
        <v>423</v>
      </c>
      <c r="F341" s="202">
        <v>468378.59</v>
      </c>
      <c r="G341" s="202">
        <v>248472.25</v>
      </c>
      <c r="H341" s="174" t="s">
        <v>82</v>
      </c>
      <c r="I341" s="193" t="s">
        <v>2055</v>
      </c>
      <c r="J341" s="193" t="s">
        <v>80</v>
      </c>
      <c r="K341" s="175"/>
      <c r="L341" s="175"/>
    </row>
    <row r="342" spans="1:12" ht="114.75" customHeight="1">
      <c r="A342" s="242">
        <v>295</v>
      </c>
      <c r="B342" s="175" t="s">
        <v>2025</v>
      </c>
      <c r="C342" s="175" t="s">
        <v>424</v>
      </c>
      <c r="D342" s="186"/>
      <c r="E342" s="175" t="s">
        <v>425</v>
      </c>
      <c r="F342" s="202">
        <v>158606.1</v>
      </c>
      <c r="G342" s="202">
        <v>84140.11</v>
      </c>
      <c r="H342" s="174" t="s">
        <v>82</v>
      </c>
      <c r="I342" s="193" t="s">
        <v>2055</v>
      </c>
      <c r="J342" s="193" t="s">
        <v>80</v>
      </c>
      <c r="K342" s="175"/>
      <c r="L342" s="175"/>
    </row>
    <row r="343" spans="1:12" ht="96" customHeight="1">
      <c r="A343" s="242">
        <v>296</v>
      </c>
      <c r="B343" s="175" t="s">
        <v>2025</v>
      </c>
      <c r="C343" s="175" t="s">
        <v>426</v>
      </c>
      <c r="D343" s="186"/>
      <c r="E343" s="175" t="s">
        <v>427</v>
      </c>
      <c r="F343" s="202">
        <v>40638.6</v>
      </c>
      <c r="G343" s="202">
        <v>21558.23</v>
      </c>
      <c r="H343" s="174" t="s">
        <v>82</v>
      </c>
      <c r="I343" s="193" t="s">
        <v>2055</v>
      </c>
      <c r="J343" s="193" t="s">
        <v>80</v>
      </c>
      <c r="K343" s="175"/>
      <c r="L343" s="175"/>
    </row>
    <row r="344" spans="1:12" ht="93.75" customHeight="1">
      <c r="A344" s="242">
        <v>297</v>
      </c>
      <c r="B344" s="175" t="s">
        <v>2025</v>
      </c>
      <c r="C344" s="175" t="s">
        <v>428</v>
      </c>
      <c r="D344" s="186"/>
      <c r="E344" s="175" t="s">
        <v>429</v>
      </c>
      <c r="F344" s="202">
        <v>44261.62</v>
      </c>
      <c r="G344" s="202">
        <v>23479.43</v>
      </c>
      <c r="H344" s="174" t="s">
        <v>82</v>
      </c>
      <c r="I344" s="193" t="s">
        <v>2055</v>
      </c>
      <c r="J344" s="193" t="s">
        <v>80</v>
      </c>
      <c r="K344" s="175"/>
      <c r="L344" s="175"/>
    </row>
    <row r="345" spans="1:12" ht="100.5" customHeight="1">
      <c r="A345" s="242">
        <v>298</v>
      </c>
      <c r="B345" s="175" t="s">
        <v>2025</v>
      </c>
      <c r="C345" s="175" t="s">
        <v>430</v>
      </c>
      <c r="D345" s="186"/>
      <c r="E345" s="175" t="s">
        <v>431</v>
      </c>
      <c r="F345" s="202">
        <v>183595.95</v>
      </c>
      <c r="G345" s="202">
        <v>164669.54</v>
      </c>
      <c r="H345" s="174" t="s">
        <v>82</v>
      </c>
      <c r="I345" s="193" t="s">
        <v>2055</v>
      </c>
      <c r="J345" s="193" t="s">
        <v>80</v>
      </c>
      <c r="K345" s="175"/>
      <c r="L345" s="175"/>
    </row>
    <row r="346" spans="1:12" ht="100.5" customHeight="1">
      <c r="A346" s="242">
        <v>299</v>
      </c>
      <c r="B346" s="175" t="s">
        <v>2025</v>
      </c>
      <c r="C346" s="175" t="s">
        <v>432</v>
      </c>
      <c r="D346" s="186"/>
      <c r="E346" s="175" t="s">
        <v>433</v>
      </c>
      <c r="F346" s="192">
        <v>277059.38</v>
      </c>
      <c r="G346" s="192">
        <v>135731.07</v>
      </c>
      <c r="H346" s="174" t="s">
        <v>82</v>
      </c>
      <c r="I346" s="193" t="s">
        <v>2055</v>
      </c>
      <c r="J346" s="193" t="s">
        <v>80</v>
      </c>
      <c r="K346" s="175"/>
      <c r="L346" s="175"/>
    </row>
    <row r="347" spans="1:12" ht="103.5" customHeight="1">
      <c r="A347" s="242">
        <v>300</v>
      </c>
      <c r="B347" s="175" t="s">
        <v>2025</v>
      </c>
      <c r="C347" s="175" t="s">
        <v>434</v>
      </c>
      <c r="D347" s="186"/>
      <c r="E347" s="175" t="s">
        <v>435</v>
      </c>
      <c r="F347" s="192">
        <v>220036.94</v>
      </c>
      <c r="G347" s="192">
        <v>136463.29</v>
      </c>
      <c r="H347" s="174" t="s">
        <v>82</v>
      </c>
      <c r="I347" s="193" t="s">
        <v>2055</v>
      </c>
      <c r="J347" s="193" t="s">
        <v>80</v>
      </c>
      <c r="K347" s="175"/>
      <c r="L347" s="175"/>
    </row>
    <row r="348" spans="1:12" ht="99.75" customHeight="1">
      <c r="A348" s="242">
        <v>301</v>
      </c>
      <c r="B348" s="175" t="s">
        <v>2025</v>
      </c>
      <c r="C348" s="175" t="s">
        <v>436</v>
      </c>
      <c r="D348" s="186"/>
      <c r="E348" s="175" t="s">
        <v>437</v>
      </c>
      <c r="F348" s="192">
        <v>247020.2</v>
      </c>
      <c r="G348" s="192">
        <v>147673.02</v>
      </c>
      <c r="H348" s="174" t="s">
        <v>82</v>
      </c>
      <c r="I348" s="193" t="s">
        <v>2055</v>
      </c>
      <c r="J348" s="193" t="s">
        <v>80</v>
      </c>
      <c r="K348" s="175"/>
      <c r="L348" s="175"/>
    </row>
    <row r="349" spans="1:12" ht="95.25" customHeight="1">
      <c r="A349" s="242">
        <v>302</v>
      </c>
      <c r="B349" s="175" t="s">
        <v>2025</v>
      </c>
      <c r="C349" s="175" t="s">
        <v>438</v>
      </c>
      <c r="D349" s="186"/>
      <c r="E349" s="175" t="s">
        <v>439</v>
      </c>
      <c r="F349" s="192">
        <v>599371.2</v>
      </c>
      <c r="G349" s="192">
        <v>351611.45</v>
      </c>
      <c r="H349" s="174" t="s">
        <v>82</v>
      </c>
      <c r="I349" s="193" t="s">
        <v>2055</v>
      </c>
      <c r="J349" s="193" t="s">
        <v>80</v>
      </c>
      <c r="K349" s="175"/>
      <c r="L349" s="175"/>
    </row>
    <row r="350" spans="1:12" ht="93" customHeight="1">
      <c r="A350" s="242">
        <v>303</v>
      </c>
      <c r="B350" s="175" t="s">
        <v>2025</v>
      </c>
      <c r="C350" s="175" t="s">
        <v>440</v>
      </c>
      <c r="D350" s="186"/>
      <c r="E350" s="175" t="s">
        <v>441</v>
      </c>
      <c r="F350" s="192">
        <v>77137.37</v>
      </c>
      <c r="G350" s="192">
        <v>37789.76</v>
      </c>
      <c r="H350" s="174" t="s">
        <v>82</v>
      </c>
      <c r="I350" s="193" t="s">
        <v>2055</v>
      </c>
      <c r="J350" s="193" t="s">
        <v>80</v>
      </c>
      <c r="K350" s="175"/>
      <c r="L350" s="175"/>
    </row>
    <row r="351" spans="1:12" ht="100.5" customHeight="1">
      <c r="A351" s="242">
        <v>304</v>
      </c>
      <c r="B351" s="175" t="s">
        <v>2025</v>
      </c>
      <c r="C351" s="175" t="s">
        <v>442</v>
      </c>
      <c r="D351" s="186"/>
      <c r="E351" s="175" t="s">
        <v>443</v>
      </c>
      <c r="F351" s="192">
        <v>368914.6</v>
      </c>
      <c r="G351" s="192">
        <v>216417.84</v>
      </c>
      <c r="H351" s="174" t="s">
        <v>82</v>
      </c>
      <c r="I351" s="193" t="s">
        <v>2055</v>
      </c>
      <c r="J351" s="193" t="s">
        <v>80</v>
      </c>
      <c r="K351" s="175"/>
      <c r="L351" s="175"/>
    </row>
    <row r="352" spans="1:12" ht="99" customHeight="1">
      <c r="A352" s="242">
        <v>305</v>
      </c>
      <c r="B352" s="175" t="s">
        <v>2025</v>
      </c>
      <c r="C352" s="175" t="s">
        <v>444</v>
      </c>
      <c r="D352" s="186"/>
      <c r="E352" s="175" t="s">
        <v>445</v>
      </c>
      <c r="F352" s="192">
        <v>113357.94</v>
      </c>
      <c r="G352" s="192">
        <v>55534.22</v>
      </c>
      <c r="H352" s="174" t="s">
        <v>82</v>
      </c>
      <c r="I352" s="193" t="s">
        <v>2055</v>
      </c>
      <c r="J352" s="193" t="s">
        <v>80</v>
      </c>
      <c r="K352" s="175"/>
      <c r="L352" s="175"/>
    </row>
    <row r="353" spans="1:12" ht="93" customHeight="1">
      <c r="A353" s="242">
        <v>306</v>
      </c>
      <c r="B353" s="175" t="s">
        <v>446</v>
      </c>
      <c r="C353" s="175" t="s">
        <v>1798</v>
      </c>
      <c r="D353" s="186"/>
      <c r="E353" s="175" t="s">
        <v>1799</v>
      </c>
      <c r="F353" s="192">
        <v>332063.8</v>
      </c>
      <c r="G353" s="192">
        <v>176158.05</v>
      </c>
      <c r="H353" s="174" t="s">
        <v>82</v>
      </c>
      <c r="I353" s="193" t="s">
        <v>2055</v>
      </c>
      <c r="J353" s="193" t="s">
        <v>80</v>
      </c>
      <c r="K353" s="175"/>
      <c r="L353" s="175"/>
    </row>
    <row r="354" spans="1:12" ht="100.5" customHeight="1">
      <c r="A354" s="242">
        <v>307</v>
      </c>
      <c r="B354" s="175" t="s">
        <v>446</v>
      </c>
      <c r="C354" s="175" t="s">
        <v>1800</v>
      </c>
      <c r="D354" s="186"/>
      <c r="E354" s="175" t="s">
        <v>1801</v>
      </c>
      <c r="F354" s="192">
        <v>36171.35</v>
      </c>
      <c r="G354" s="192">
        <v>17720.38</v>
      </c>
      <c r="H354" s="174" t="s">
        <v>82</v>
      </c>
      <c r="I354" s="193" t="s">
        <v>2055</v>
      </c>
      <c r="J354" s="193" t="s">
        <v>80</v>
      </c>
      <c r="K354" s="175"/>
      <c r="L354" s="175"/>
    </row>
    <row r="355" spans="1:12" ht="94.5" customHeight="1">
      <c r="A355" s="242">
        <v>308</v>
      </c>
      <c r="B355" s="175" t="s">
        <v>446</v>
      </c>
      <c r="C355" s="175" t="s">
        <v>1802</v>
      </c>
      <c r="D355" s="186"/>
      <c r="E355" s="175" t="s">
        <v>1803</v>
      </c>
      <c r="F355" s="202">
        <v>119596.04</v>
      </c>
      <c r="G355" s="202">
        <v>58590.09</v>
      </c>
      <c r="H355" s="174" t="s">
        <v>82</v>
      </c>
      <c r="I355" s="193" t="s">
        <v>2055</v>
      </c>
      <c r="J355" s="193" t="s">
        <v>80</v>
      </c>
      <c r="K355" s="175"/>
      <c r="L355" s="175"/>
    </row>
    <row r="356" spans="1:12" ht="87.75" customHeight="1">
      <c r="A356" s="242">
        <v>309</v>
      </c>
      <c r="B356" s="175" t="s">
        <v>446</v>
      </c>
      <c r="C356" s="175" t="s">
        <v>1804</v>
      </c>
      <c r="D356" s="186"/>
      <c r="E356" s="175" t="s">
        <v>1805</v>
      </c>
      <c r="F356" s="202">
        <v>92097.04</v>
      </c>
      <c r="G356" s="202">
        <v>45118.19</v>
      </c>
      <c r="H356" s="174" t="s">
        <v>82</v>
      </c>
      <c r="I356" s="193" t="s">
        <v>2055</v>
      </c>
      <c r="J356" s="193" t="s">
        <v>80</v>
      </c>
      <c r="K356" s="175"/>
      <c r="L356" s="175"/>
    </row>
    <row r="357" spans="1:12" ht="89.25" customHeight="1">
      <c r="A357" s="242">
        <v>310</v>
      </c>
      <c r="B357" s="175" t="s">
        <v>1806</v>
      </c>
      <c r="C357" s="175" t="s">
        <v>1807</v>
      </c>
      <c r="D357" s="186"/>
      <c r="E357" s="175"/>
      <c r="F357" s="202">
        <v>134435.45</v>
      </c>
      <c r="G357" s="202">
        <v>117630.95</v>
      </c>
      <c r="H357" s="174" t="s">
        <v>82</v>
      </c>
      <c r="I357" s="193" t="s">
        <v>2055</v>
      </c>
      <c r="J357" s="193" t="s">
        <v>80</v>
      </c>
      <c r="K357" s="175"/>
      <c r="L357" s="175"/>
    </row>
    <row r="358" spans="1:12" ht="101.25" customHeight="1">
      <c r="A358" s="242">
        <v>311</v>
      </c>
      <c r="B358" s="271" t="s">
        <v>1806</v>
      </c>
      <c r="C358" s="175" t="s">
        <v>1808</v>
      </c>
      <c r="D358" s="186"/>
      <c r="E358" s="175"/>
      <c r="F358" s="202">
        <v>133606.89</v>
      </c>
      <c r="G358" s="202">
        <v>116906.04</v>
      </c>
      <c r="H358" s="174" t="s">
        <v>82</v>
      </c>
      <c r="I358" s="193" t="s">
        <v>2055</v>
      </c>
      <c r="J358" s="193" t="s">
        <v>80</v>
      </c>
      <c r="K358" s="175"/>
      <c r="L358" s="175"/>
    </row>
    <row r="359" spans="1:12" s="21" customFormat="1" ht="92.25" customHeight="1">
      <c r="A359" s="242">
        <v>312</v>
      </c>
      <c r="B359" s="272" t="s">
        <v>1806</v>
      </c>
      <c r="C359" s="253" t="s">
        <v>1809</v>
      </c>
      <c r="D359" s="254"/>
      <c r="E359" s="253"/>
      <c r="F359" s="255">
        <v>78221</v>
      </c>
      <c r="G359" s="255">
        <v>62576.84</v>
      </c>
      <c r="H359" s="256" t="s">
        <v>82</v>
      </c>
      <c r="I359" s="257" t="s">
        <v>2055</v>
      </c>
      <c r="J359" s="257" t="s">
        <v>80</v>
      </c>
      <c r="K359" s="253"/>
      <c r="L359" s="253"/>
    </row>
    <row r="360" spans="1:12" ht="106.5" customHeight="1">
      <c r="A360" s="242">
        <v>313</v>
      </c>
      <c r="B360" s="175" t="s">
        <v>1810</v>
      </c>
      <c r="C360" s="175" t="s">
        <v>1811</v>
      </c>
      <c r="D360" s="186"/>
      <c r="E360" s="175"/>
      <c r="F360" s="202">
        <v>30634</v>
      </c>
      <c r="G360" s="202">
        <v>24252</v>
      </c>
      <c r="H360" s="174" t="s">
        <v>82</v>
      </c>
      <c r="I360" s="193" t="s">
        <v>2055</v>
      </c>
      <c r="J360" s="193" t="s">
        <v>80</v>
      </c>
      <c r="K360" s="175"/>
      <c r="L360" s="175"/>
    </row>
    <row r="361" spans="1:12" s="22" customFormat="1" ht="96" customHeight="1">
      <c r="A361" s="242">
        <v>314</v>
      </c>
      <c r="B361" s="175" t="s">
        <v>1812</v>
      </c>
      <c r="C361" s="175" t="s">
        <v>1813</v>
      </c>
      <c r="D361" s="186"/>
      <c r="E361" s="175"/>
      <c r="F361" s="202">
        <v>186431.17</v>
      </c>
      <c r="G361" s="202">
        <v>163127.32</v>
      </c>
      <c r="H361" s="174" t="s">
        <v>82</v>
      </c>
      <c r="I361" s="193" t="s">
        <v>2055</v>
      </c>
      <c r="J361" s="193" t="s">
        <v>80</v>
      </c>
      <c r="K361" s="175"/>
      <c r="L361" s="175"/>
    </row>
    <row r="362" spans="1:12" s="22" customFormat="1" ht="92.25" customHeight="1">
      <c r="A362" s="242">
        <v>315</v>
      </c>
      <c r="B362" s="175" t="s">
        <v>1812</v>
      </c>
      <c r="C362" s="175" t="s">
        <v>1814</v>
      </c>
      <c r="D362" s="186"/>
      <c r="E362" s="175"/>
      <c r="F362" s="202">
        <v>109488.74</v>
      </c>
      <c r="G362" s="202">
        <v>95802.59</v>
      </c>
      <c r="H362" s="174" t="s">
        <v>82</v>
      </c>
      <c r="I362" s="193" t="s">
        <v>2055</v>
      </c>
      <c r="J362" s="193" t="s">
        <v>80</v>
      </c>
      <c r="K362" s="203"/>
      <c r="L362" s="175"/>
    </row>
    <row r="363" spans="1:12" s="22" customFormat="1" ht="100.5" customHeight="1">
      <c r="A363" s="242">
        <v>316</v>
      </c>
      <c r="B363" s="175" t="s">
        <v>1812</v>
      </c>
      <c r="C363" s="175" t="s">
        <v>42</v>
      </c>
      <c r="D363" s="186"/>
      <c r="E363" s="175"/>
      <c r="F363" s="202">
        <v>85442.92</v>
      </c>
      <c r="G363" s="202">
        <v>74762.62</v>
      </c>
      <c r="H363" s="174" t="s">
        <v>82</v>
      </c>
      <c r="I363" s="193" t="s">
        <v>2055</v>
      </c>
      <c r="J363" s="193" t="s">
        <v>80</v>
      </c>
      <c r="K363" s="203"/>
      <c r="L363" s="175"/>
    </row>
    <row r="364" spans="1:12" s="22" customFormat="1" ht="94.5" customHeight="1">
      <c r="A364" s="242">
        <v>317</v>
      </c>
      <c r="B364" s="271" t="s">
        <v>1812</v>
      </c>
      <c r="C364" s="175" t="s">
        <v>43</v>
      </c>
      <c r="D364" s="186"/>
      <c r="E364" s="175"/>
      <c r="F364" s="202">
        <v>51763</v>
      </c>
      <c r="G364" s="202">
        <v>45292.6</v>
      </c>
      <c r="H364" s="174" t="s">
        <v>82</v>
      </c>
      <c r="I364" s="193" t="s">
        <v>2055</v>
      </c>
      <c r="J364" s="193" t="s">
        <v>80</v>
      </c>
      <c r="K364" s="203"/>
      <c r="L364" s="175"/>
    </row>
    <row r="365" spans="1:12" s="22" customFormat="1" ht="87.75" customHeight="1">
      <c r="A365" s="242">
        <v>318</v>
      </c>
      <c r="B365" s="271" t="s">
        <v>1812</v>
      </c>
      <c r="C365" s="175" t="s">
        <v>44</v>
      </c>
      <c r="D365" s="186"/>
      <c r="E365" s="175"/>
      <c r="F365" s="202">
        <v>858513.87</v>
      </c>
      <c r="G365" s="202">
        <v>751199.67</v>
      </c>
      <c r="H365" s="174" t="s">
        <v>82</v>
      </c>
      <c r="I365" s="193" t="s">
        <v>2055</v>
      </c>
      <c r="J365" s="193" t="s">
        <v>80</v>
      </c>
      <c r="K365" s="203"/>
      <c r="L365" s="175"/>
    </row>
    <row r="366" spans="1:12" s="22" customFormat="1" ht="93" customHeight="1">
      <c r="A366" s="242">
        <v>319</v>
      </c>
      <c r="B366" s="271" t="s">
        <v>45</v>
      </c>
      <c r="C366" s="175" t="s">
        <v>46</v>
      </c>
      <c r="D366" s="186"/>
      <c r="E366" s="175"/>
      <c r="F366" s="202">
        <v>113388</v>
      </c>
      <c r="G366" s="202">
        <v>88820.6</v>
      </c>
      <c r="H366" s="174" t="s">
        <v>82</v>
      </c>
      <c r="I366" s="193" t="s">
        <v>2055</v>
      </c>
      <c r="J366" s="193" t="s">
        <v>80</v>
      </c>
      <c r="K366" s="203"/>
      <c r="L366" s="175"/>
    </row>
    <row r="367" spans="1:12" s="22" customFormat="1" ht="96" customHeight="1">
      <c r="A367" s="242">
        <v>320</v>
      </c>
      <c r="B367" s="175" t="s">
        <v>47</v>
      </c>
      <c r="C367" s="175" t="s">
        <v>48</v>
      </c>
      <c r="D367" s="186"/>
      <c r="E367" s="175" t="s">
        <v>49</v>
      </c>
      <c r="F367" s="202">
        <v>4016781.07</v>
      </c>
      <c r="G367" s="202">
        <v>2515375.97</v>
      </c>
      <c r="H367" s="174" t="s">
        <v>82</v>
      </c>
      <c r="I367" s="193" t="s">
        <v>2055</v>
      </c>
      <c r="J367" s="193" t="s">
        <v>80</v>
      </c>
      <c r="K367" s="203"/>
      <c r="L367" s="175"/>
    </row>
    <row r="368" spans="1:12" s="22" customFormat="1" ht="93" customHeight="1">
      <c r="A368" s="242">
        <v>321</v>
      </c>
      <c r="B368" s="175" t="s">
        <v>50</v>
      </c>
      <c r="C368" s="175" t="s">
        <v>51</v>
      </c>
      <c r="D368" s="186"/>
      <c r="E368" s="175" t="s">
        <v>52</v>
      </c>
      <c r="F368" s="202">
        <v>5232193</v>
      </c>
      <c r="G368" s="202">
        <v>3425381.78</v>
      </c>
      <c r="H368" s="174" t="s">
        <v>82</v>
      </c>
      <c r="I368" s="193" t="s">
        <v>2055</v>
      </c>
      <c r="J368" s="193" t="s">
        <v>80</v>
      </c>
      <c r="K368" s="203"/>
      <c r="L368" s="175"/>
    </row>
    <row r="369" spans="1:12" s="22" customFormat="1" ht="93" customHeight="1">
      <c r="A369" s="242">
        <v>322</v>
      </c>
      <c r="B369" s="175" t="s">
        <v>53</v>
      </c>
      <c r="C369" s="175" t="s">
        <v>54</v>
      </c>
      <c r="D369" s="186"/>
      <c r="E369" s="175" t="s">
        <v>55</v>
      </c>
      <c r="F369" s="202">
        <v>36011.92</v>
      </c>
      <c r="G369" s="202">
        <v>17585.45</v>
      </c>
      <c r="H369" s="174" t="s">
        <v>82</v>
      </c>
      <c r="I369" s="193" t="s">
        <v>2055</v>
      </c>
      <c r="J369" s="193" t="s">
        <v>80</v>
      </c>
      <c r="K369" s="203"/>
      <c r="L369" s="175"/>
    </row>
    <row r="370" spans="1:12" s="22" customFormat="1" ht="96" customHeight="1">
      <c r="A370" s="242">
        <v>323</v>
      </c>
      <c r="B370" s="175" t="s">
        <v>53</v>
      </c>
      <c r="C370" s="175" t="s">
        <v>56</v>
      </c>
      <c r="D370" s="186"/>
      <c r="E370" s="175" t="s">
        <v>57</v>
      </c>
      <c r="F370" s="202">
        <v>79097.61</v>
      </c>
      <c r="G370" s="202">
        <v>49681.07</v>
      </c>
      <c r="H370" s="174" t="s">
        <v>82</v>
      </c>
      <c r="I370" s="193" t="s">
        <v>2055</v>
      </c>
      <c r="J370" s="193" t="s">
        <v>80</v>
      </c>
      <c r="K370" s="203"/>
      <c r="L370" s="175"/>
    </row>
    <row r="371" spans="1:12" s="22" customFormat="1" ht="99" customHeight="1">
      <c r="A371" s="242">
        <v>324</v>
      </c>
      <c r="B371" s="175" t="s">
        <v>53</v>
      </c>
      <c r="C371" s="175" t="s">
        <v>58</v>
      </c>
      <c r="D371" s="186"/>
      <c r="E371" s="175" t="s">
        <v>59</v>
      </c>
      <c r="F371" s="202">
        <v>105555.5</v>
      </c>
      <c r="G371" s="202">
        <v>63102.93</v>
      </c>
      <c r="H371" s="174" t="s">
        <v>82</v>
      </c>
      <c r="I371" s="193" t="s">
        <v>2055</v>
      </c>
      <c r="J371" s="193" t="s">
        <v>80</v>
      </c>
      <c r="K371" s="203"/>
      <c r="L371" s="175"/>
    </row>
    <row r="372" spans="1:12" s="22" customFormat="1" ht="96.75" customHeight="1">
      <c r="A372" s="242">
        <v>325</v>
      </c>
      <c r="B372" s="175" t="s">
        <v>53</v>
      </c>
      <c r="C372" s="175" t="s">
        <v>60</v>
      </c>
      <c r="D372" s="186"/>
      <c r="E372" s="175" t="s">
        <v>61</v>
      </c>
      <c r="F372" s="202">
        <v>104842.88</v>
      </c>
      <c r="G372" s="202">
        <v>71892.46</v>
      </c>
      <c r="H372" s="174" t="s">
        <v>82</v>
      </c>
      <c r="I372" s="193" t="s">
        <v>2055</v>
      </c>
      <c r="J372" s="193" t="s">
        <v>80</v>
      </c>
      <c r="K372" s="203"/>
      <c r="L372" s="175"/>
    </row>
    <row r="373" spans="1:12" s="22" customFormat="1" ht="99.75" customHeight="1">
      <c r="A373" s="242">
        <v>326</v>
      </c>
      <c r="B373" s="175" t="s">
        <v>53</v>
      </c>
      <c r="C373" s="175" t="s">
        <v>62</v>
      </c>
      <c r="D373" s="186"/>
      <c r="E373" s="175" t="s">
        <v>63</v>
      </c>
      <c r="F373" s="202">
        <v>34673.35</v>
      </c>
      <c r="G373" s="202">
        <v>23776.08</v>
      </c>
      <c r="H373" s="174" t="s">
        <v>82</v>
      </c>
      <c r="I373" s="193" t="s">
        <v>2055</v>
      </c>
      <c r="J373" s="193" t="s">
        <v>80</v>
      </c>
      <c r="K373" s="203"/>
      <c r="L373" s="175"/>
    </row>
    <row r="374" spans="1:12" s="22" customFormat="1" ht="94.5" customHeight="1">
      <c r="A374" s="242">
        <v>327</v>
      </c>
      <c r="B374" s="175" t="s">
        <v>53</v>
      </c>
      <c r="C374" s="175" t="s">
        <v>64</v>
      </c>
      <c r="D374" s="186"/>
      <c r="E374" s="175" t="s">
        <v>65</v>
      </c>
      <c r="F374" s="202">
        <v>70046.48</v>
      </c>
      <c r="G374" s="202">
        <v>45416.65</v>
      </c>
      <c r="H374" s="174" t="s">
        <v>82</v>
      </c>
      <c r="I374" s="193" t="s">
        <v>2055</v>
      </c>
      <c r="J374" s="193" t="s">
        <v>80</v>
      </c>
      <c r="K374" s="203"/>
      <c r="L374" s="175"/>
    </row>
    <row r="375" spans="1:12" s="22" customFormat="1" ht="93.75" customHeight="1">
      <c r="A375" s="242">
        <v>328</v>
      </c>
      <c r="B375" s="175" t="s">
        <v>66</v>
      </c>
      <c r="C375" s="175" t="s">
        <v>67</v>
      </c>
      <c r="D375" s="186"/>
      <c r="E375" s="175" t="s">
        <v>68</v>
      </c>
      <c r="F375" s="202">
        <v>63074.36</v>
      </c>
      <c r="G375" s="202">
        <v>42748.69</v>
      </c>
      <c r="H375" s="174" t="s">
        <v>82</v>
      </c>
      <c r="I375" s="193" t="s">
        <v>2055</v>
      </c>
      <c r="J375" s="193" t="s">
        <v>80</v>
      </c>
      <c r="K375" s="203"/>
      <c r="L375" s="175"/>
    </row>
    <row r="376" spans="1:12" s="22" customFormat="1" ht="86.25" customHeight="1">
      <c r="A376" s="242">
        <v>329</v>
      </c>
      <c r="B376" s="175" t="s">
        <v>66</v>
      </c>
      <c r="C376" s="175" t="s">
        <v>69</v>
      </c>
      <c r="D376" s="186"/>
      <c r="E376" s="175" t="s">
        <v>70</v>
      </c>
      <c r="F376" s="202">
        <v>33703.93</v>
      </c>
      <c r="G376" s="202">
        <v>18606.92</v>
      </c>
      <c r="H376" s="174" t="s">
        <v>82</v>
      </c>
      <c r="I376" s="193" t="s">
        <v>2055</v>
      </c>
      <c r="J376" s="193" t="s">
        <v>80</v>
      </c>
      <c r="K376" s="203"/>
      <c r="L376" s="175"/>
    </row>
    <row r="377" spans="1:12" s="22" customFormat="1" ht="81.75" customHeight="1">
      <c r="A377" s="242">
        <v>330</v>
      </c>
      <c r="B377" s="175" t="s">
        <v>66</v>
      </c>
      <c r="C377" s="175" t="s">
        <v>71</v>
      </c>
      <c r="D377" s="186"/>
      <c r="E377" s="175" t="s">
        <v>59</v>
      </c>
      <c r="F377" s="202">
        <v>21400</v>
      </c>
      <c r="G377" s="202">
        <v>10450</v>
      </c>
      <c r="H377" s="174" t="s">
        <v>82</v>
      </c>
      <c r="I377" s="193" t="s">
        <v>2055</v>
      </c>
      <c r="J377" s="193" t="s">
        <v>80</v>
      </c>
      <c r="K377" s="203"/>
      <c r="L377" s="175"/>
    </row>
    <row r="378" spans="1:12" s="22" customFormat="1" ht="93" customHeight="1">
      <c r="A378" s="242">
        <v>331</v>
      </c>
      <c r="B378" s="175" t="s">
        <v>66</v>
      </c>
      <c r="C378" s="175" t="s">
        <v>72</v>
      </c>
      <c r="D378" s="186"/>
      <c r="E378" s="175" t="s">
        <v>73</v>
      </c>
      <c r="F378" s="202">
        <v>443965</v>
      </c>
      <c r="G378" s="202">
        <v>358871.67</v>
      </c>
      <c r="H378" s="174" t="s">
        <v>82</v>
      </c>
      <c r="I378" s="193" t="s">
        <v>2055</v>
      </c>
      <c r="J378" s="193" t="s">
        <v>80</v>
      </c>
      <c r="K378" s="203"/>
      <c r="L378" s="175"/>
    </row>
    <row r="379" spans="1:12" s="22" customFormat="1" ht="95.25" customHeight="1">
      <c r="A379" s="242">
        <v>332</v>
      </c>
      <c r="B379" s="170" t="s">
        <v>74</v>
      </c>
      <c r="C379" s="175"/>
      <c r="D379" s="198"/>
      <c r="E379" s="193"/>
      <c r="F379" s="258">
        <v>881051.82</v>
      </c>
      <c r="G379" s="258">
        <v>675535.32</v>
      </c>
      <c r="H379" s="199" t="s">
        <v>82</v>
      </c>
      <c r="I379" s="193" t="s">
        <v>2055</v>
      </c>
      <c r="J379" s="193" t="s">
        <v>80</v>
      </c>
      <c r="K379" s="273"/>
      <c r="L379" s="193"/>
    </row>
    <row r="380" spans="1:12" s="22" customFormat="1" ht="96" customHeight="1">
      <c r="A380" s="242">
        <v>333</v>
      </c>
      <c r="B380" s="175" t="s">
        <v>74</v>
      </c>
      <c r="C380" s="175" t="s">
        <v>2159</v>
      </c>
      <c r="D380" s="186"/>
      <c r="E380" s="175" t="s">
        <v>2160</v>
      </c>
      <c r="F380" s="202">
        <v>206388</v>
      </c>
      <c r="G380" s="202">
        <v>206388</v>
      </c>
      <c r="H380" s="174" t="s">
        <v>82</v>
      </c>
      <c r="I380" s="193" t="s">
        <v>2161</v>
      </c>
      <c r="J380" s="193" t="s">
        <v>80</v>
      </c>
      <c r="K380" s="203"/>
      <c r="L380" s="175"/>
    </row>
    <row r="381" spans="1:12" s="22" customFormat="1" ht="86.25" customHeight="1">
      <c r="A381" s="242">
        <v>334</v>
      </c>
      <c r="B381" s="175" t="s">
        <v>74</v>
      </c>
      <c r="C381" s="175" t="s">
        <v>2162</v>
      </c>
      <c r="D381" s="186"/>
      <c r="E381" s="175" t="s">
        <v>2163</v>
      </c>
      <c r="F381" s="202">
        <v>151315</v>
      </c>
      <c r="G381" s="202">
        <v>151315</v>
      </c>
      <c r="H381" s="174" t="s">
        <v>82</v>
      </c>
      <c r="I381" s="193" t="s">
        <v>2161</v>
      </c>
      <c r="J381" s="193" t="s">
        <v>80</v>
      </c>
      <c r="K381" s="203"/>
      <c r="L381" s="175"/>
    </row>
    <row r="382" spans="1:12" s="22" customFormat="1" ht="90" customHeight="1">
      <c r="A382" s="242">
        <v>335</v>
      </c>
      <c r="B382" s="175" t="s">
        <v>74</v>
      </c>
      <c r="C382" s="175" t="s">
        <v>2164</v>
      </c>
      <c r="D382" s="186"/>
      <c r="E382" s="175" t="s">
        <v>2163</v>
      </c>
      <c r="F382" s="202">
        <v>281778</v>
      </c>
      <c r="G382" s="202">
        <v>281778</v>
      </c>
      <c r="H382" s="174" t="s">
        <v>82</v>
      </c>
      <c r="I382" s="193" t="s">
        <v>2161</v>
      </c>
      <c r="J382" s="193" t="s">
        <v>80</v>
      </c>
      <c r="K382" s="203"/>
      <c r="L382" s="175"/>
    </row>
    <row r="383" spans="1:12" s="22" customFormat="1" ht="82.5" customHeight="1">
      <c r="A383" s="242">
        <v>336</v>
      </c>
      <c r="B383" s="175" t="s">
        <v>74</v>
      </c>
      <c r="C383" s="175" t="s">
        <v>2165</v>
      </c>
      <c r="D383" s="186"/>
      <c r="E383" s="175" t="s">
        <v>2163</v>
      </c>
      <c r="F383" s="202">
        <v>224032</v>
      </c>
      <c r="G383" s="202">
        <v>224032</v>
      </c>
      <c r="H383" s="174" t="s">
        <v>82</v>
      </c>
      <c r="I383" s="193" t="s">
        <v>2161</v>
      </c>
      <c r="J383" s="193" t="s">
        <v>80</v>
      </c>
      <c r="K383" s="203"/>
      <c r="L383" s="175"/>
    </row>
    <row r="384" spans="1:12" s="22" customFormat="1" ht="81" customHeight="1">
      <c r="A384" s="242">
        <v>337</v>
      </c>
      <c r="B384" s="175" t="s">
        <v>74</v>
      </c>
      <c r="C384" s="175" t="s">
        <v>2166</v>
      </c>
      <c r="D384" s="186"/>
      <c r="E384" s="175" t="s">
        <v>2163</v>
      </c>
      <c r="F384" s="202">
        <v>91431</v>
      </c>
      <c r="G384" s="202">
        <v>91431</v>
      </c>
      <c r="H384" s="174" t="s">
        <v>82</v>
      </c>
      <c r="I384" s="193" t="s">
        <v>2161</v>
      </c>
      <c r="J384" s="193" t="s">
        <v>80</v>
      </c>
      <c r="K384" s="203"/>
      <c r="L384" s="175"/>
    </row>
    <row r="385" spans="1:12" s="22" customFormat="1" ht="84.75" customHeight="1">
      <c r="A385" s="242">
        <v>338</v>
      </c>
      <c r="B385" s="175" t="s">
        <v>74</v>
      </c>
      <c r="C385" s="175" t="s">
        <v>2167</v>
      </c>
      <c r="D385" s="186"/>
      <c r="E385" s="175" t="s">
        <v>2163</v>
      </c>
      <c r="F385" s="202">
        <v>128056</v>
      </c>
      <c r="G385" s="202">
        <v>128056</v>
      </c>
      <c r="H385" s="174" t="s">
        <v>82</v>
      </c>
      <c r="I385" s="193" t="s">
        <v>2161</v>
      </c>
      <c r="J385" s="193" t="s">
        <v>80</v>
      </c>
      <c r="K385" s="203"/>
      <c r="L385" s="175"/>
    </row>
    <row r="386" spans="1:12" s="22" customFormat="1" ht="118.5" customHeight="1">
      <c r="A386" s="242">
        <v>339</v>
      </c>
      <c r="B386" s="163" t="s">
        <v>74</v>
      </c>
      <c r="C386" s="163" t="s">
        <v>2168</v>
      </c>
      <c r="D386" s="260"/>
      <c r="E386" s="163"/>
      <c r="F386" s="248">
        <v>108916.02</v>
      </c>
      <c r="G386" s="248">
        <v>108916.02</v>
      </c>
      <c r="H386" s="261" t="s">
        <v>82</v>
      </c>
      <c r="I386" s="163" t="s">
        <v>2169</v>
      </c>
      <c r="J386" s="246" t="s">
        <v>80</v>
      </c>
      <c r="K386" s="274"/>
      <c r="L386" s="163"/>
    </row>
    <row r="387" spans="1:12" s="22" customFormat="1" ht="115.5" customHeight="1">
      <c r="A387" s="242">
        <v>340</v>
      </c>
      <c r="B387" s="163" t="s">
        <v>74</v>
      </c>
      <c r="C387" s="163" t="s">
        <v>465</v>
      </c>
      <c r="D387" s="260"/>
      <c r="E387" s="163"/>
      <c r="F387" s="248">
        <v>115585.95</v>
      </c>
      <c r="G387" s="248">
        <v>115585.95</v>
      </c>
      <c r="H387" s="261" t="s">
        <v>82</v>
      </c>
      <c r="I387" s="163" t="s">
        <v>466</v>
      </c>
      <c r="J387" s="246" t="s">
        <v>80</v>
      </c>
      <c r="K387" s="274"/>
      <c r="L387" s="163"/>
    </row>
    <row r="388" spans="1:12" s="22" customFormat="1" ht="113.25" customHeight="1">
      <c r="A388" s="242">
        <v>341</v>
      </c>
      <c r="B388" s="163" t="s">
        <v>74</v>
      </c>
      <c r="C388" s="163" t="s">
        <v>467</v>
      </c>
      <c r="D388" s="260"/>
      <c r="E388" s="163"/>
      <c r="F388" s="248">
        <v>94089.55</v>
      </c>
      <c r="G388" s="248">
        <v>94089.55</v>
      </c>
      <c r="H388" s="261" t="s">
        <v>82</v>
      </c>
      <c r="I388" s="163" t="s">
        <v>468</v>
      </c>
      <c r="J388" s="246" t="s">
        <v>80</v>
      </c>
      <c r="K388" s="274"/>
      <c r="L388" s="163"/>
    </row>
    <row r="389" spans="1:12" s="22" customFormat="1" ht="92.25" customHeight="1">
      <c r="A389" s="242">
        <v>342</v>
      </c>
      <c r="B389" s="250" t="s">
        <v>469</v>
      </c>
      <c r="C389" s="175" t="s">
        <v>470</v>
      </c>
      <c r="D389" s="186"/>
      <c r="E389" s="191" t="s">
        <v>471</v>
      </c>
      <c r="F389" s="202">
        <v>172270</v>
      </c>
      <c r="G389" s="202">
        <v>172270</v>
      </c>
      <c r="H389" s="174" t="s">
        <v>82</v>
      </c>
      <c r="I389" s="193" t="s">
        <v>472</v>
      </c>
      <c r="J389" s="193" t="s">
        <v>80</v>
      </c>
      <c r="K389" s="203"/>
      <c r="L389" s="175"/>
    </row>
    <row r="390" spans="1:12" s="22" customFormat="1" ht="90.75" customHeight="1">
      <c r="A390" s="242">
        <v>343</v>
      </c>
      <c r="B390" s="175" t="s">
        <v>473</v>
      </c>
      <c r="C390" s="175" t="s">
        <v>474</v>
      </c>
      <c r="D390" s="186"/>
      <c r="E390" s="175"/>
      <c r="F390" s="202">
        <v>100000</v>
      </c>
      <c r="G390" s="202">
        <v>98571.4</v>
      </c>
      <c r="H390" s="174" t="s">
        <v>82</v>
      </c>
      <c r="I390" s="193" t="s">
        <v>2055</v>
      </c>
      <c r="J390" s="193" t="s">
        <v>80</v>
      </c>
      <c r="K390" s="203"/>
      <c r="L390" s="175"/>
    </row>
    <row r="391" spans="1:12" s="22" customFormat="1" ht="80.25" customHeight="1">
      <c r="A391" s="242">
        <v>344</v>
      </c>
      <c r="B391" s="175" t="s">
        <v>473</v>
      </c>
      <c r="C391" s="175" t="s">
        <v>474</v>
      </c>
      <c r="D391" s="186"/>
      <c r="E391" s="175"/>
      <c r="F391" s="202">
        <v>1362</v>
      </c>
      <c r="G391" s="202">
        <v>0</v>
      </c>
      <c r="H391" s="174" t="s">
        <v>82</v>
      </c>
      <c r="I391" s="193" t="s">
        <v>2055</v>
      </c>
      <c r="J391" s="193" t="s">
        <v>80</v>
      </c>
      <c r="K391" s="203"/>
      <c r="L391" s="175"/>
    </row>
    <row r="392" spans="1:12" s="22" customFormat="1" ht="92.25" customHeight="1">
      <c r="A392" s="242">
        <v>345</v>
      </c>
      <c r="B392" s="175" t="s">
        <v>475</v>
      </c>
      <c r="C392" s="175" t="s">
        <v>476</v>
      </c>
      <c r="D392" s="186"/>
      <c r="E392" s="175"/>
      <c r="F392" s="202">
        <v>190000</v>
      </c>
      <c r="G392" s="202">
        <v>187285.72</v>
      </c>
      <c r="H392" s="174" t="s">
        <v>82</v>
      </c>
      <c r="I392" s="193" t="s">
        <v>2055</v>
      </c>
      <c r="J392" s="193" t="s">
        <v>80</v>
      </c>
      <c r="K392" s="203"/>
      <c r="L392" s="175"/>
    </row>
    <row r="393" spans="1:12" s="22" customFormat="1" ht="93.75" customHeight="1">
      <c r="A393" s="242">
        <v>346</v>
      </c>
      <c r="B393" s="175" t="s">
        <v>477</v>
      </c>
      <c r="C393" s="175" t="s">
        <v>476</v>
      </c>
      <c r="D393" s="186"/>
      <c r="E393" s="175"/>
      <c r="F393" s="202">
        <v>198025</v>
      </c>
      <c r="G393" s="202">
        <v>195196.06</v>
      </c>
      <c r="H393" s="174" t="s">
        <v>82</v>
      </c>
      <c r="I393" s="193" t="s">
        <v>2055</v>
      </c>
      <c r="J393" s="193" t="s">
        <v>80</v>
      </c>
      <c r="K393" s="203"/>
      <c r="L393" s="175"/>
    </row>
    <row r="394" spans="1:12" s="22" customFormat="1" ht="83.25" customHeight="1">
      <c r="A394" s="242">
        <v>347</v>
      </c>
      <c r="B394" s="250" t="s">
        <v>478</v>
      </c>
      <c r="C394" s="175" t="s">
        <v>479</v>
      </c>
      <c r="D394" s="186"/>
      <c r="E394" s="191" t="s">
        <v>480</v>
      </c>
      <c r="F394" s="202">
        <v>1</v>
      </c>
      <c r="G394" s="202">
        <v>1</v>
      </c>
      <c r="H394" s="174" t="s">
        <v>82</v>
      </c>
      <c r="I394" s="193" t="s">
        <v>2055</v>
      </c>
      <c r="J394" s="193" t="s">
        <v>80</v>
      </c>
      <c r="K394" s="203"/>
      <c r="L394" s="175"/>
    </row>
    <row r="395" spans="1:12" s="22" customFormat="1" ht="84.75" customHeight="1">
      <c r="A395" s="242">
        <v>348</v>
      </c>
      <c r="B395" s="251" t="s">
        <v>481</v>
      </c>
      <c r="C395" s="175" t="s">
        <v>482</v>
      </c>
      <c r="D395" s="186"/>
      <c r="E395" s="175" t="s">
        <v>483</v>
      </c>
      <c r="F395" s="202">
        <v>1</v>
      </c>
      <c r="G395" s="202">
        <v>1</v>
      </c>
      <c r="H395" s="174" t="s">
        <v>82</v>
      </c>
      <c r="I395" s="193" t="s">
        <v>2055</v>
      </c>
      <c r="J395" s="193" t="s">
        <v>80</v>
      </c>
      <c r="K395" s="203"/>
      <c r="L395" s="175"/>
    </row>
    <row r="396" spans="1:12" s="22" customFormat="1" ht="87.75" customHeight="1">
      <c r="A396" s="242">
        <v>349</v>
      </c>
      <c r="B396" s="175" t="s">
        <v>484</v>
      </c>
      <c r="C396" s="175" t="s">
        <v>485</v>
      </c>
      <c r="D396" s="186"/>
      <c r="E396" s="175" t="s">
        <v>486</v>
      </c>
      <c r="F396" s="202">
        <v>90363.64</v>
      </c>
      <c r="G396" s="202">
        <v>61963.91</v>
      </c>
      <c r="H396" s="174" t="s">
        <v>82</v>
      </c>
      <c r="I396" s="193" t="s">
        <v>2055</v>
      </c>
      <c r="J396" s="193" t="s">
        <v>80</v>
      </c>
      <c r="K396" s="203"/>
      <c r="L396" s="175"/>
    </row>
    <row r="397" spans="1:12" s="22" customFormat="1" ht="91.5" customHeight="1">
      <c r="A397" s="242">
        <v>350</v>
      </c>
      <c r="B397" s="175" t="s">
        <v>487</v>
      </c>
      <c r="C397" s="175" t="s">
        <v>488</v>
      </c>
      <c r="D397" s="186"/>
      <c r="E397" s="175" t="s">
        <v>489</v>
      </c>
      <c r="F397" s="202">
        <v>42154.79</v>
      </c>
      <c r="G397" s="202">
        <v>20651.4</v>
      </c>
      <c r="H397" s="174" t="s">
        <v>82</v>
      </c>
      <c r="I397" s="193" t="s">
        <v>2055</v>
      </c>
      <c r="J397" s="193" t="s">
        <v>80</v>
      </c>
      <c r="K397" s="203"/>
      <c r="L397" s="175"/>
    </row>
    <row r="398" spans="1:12" s="22" customFormat="1" ht="93.75" customHeight="1">
      <c r="A398" s="242">
        <v>351</v>
      </c>
      <c r="B398" s="175" t="s">
        <v>487</v>
      </c>
      <c r="C398" s="175" t="s">
        <v>490</v>
      </c>
      <c r="D398" s="186"/>
      <c r="E398" s="175" t="s">
        <v>491</v>
      </c>
      <c r="F398" s="202">
        <v>29498.83</v>
      </c>
      <c r="G398" s="202">
        <v>14451.7</v>
      </c>
      <c r="H398" s="174" t="s">
        <v>82</v>
      </c>
      <c r="I398" s="193" t="s">
        <v>2055</v>
      </c>
      <c r="J398" s="193" t="s">
        <v>80</v>
      </c>
      <c r="K398" s="203"/>
      <c r="L398" s="175"/>
    </row>
    <row r="399" spans="1:12" s="22" customFormat="1" ht="92.25" customHeight="1">
      <c r="A399" s="242">
        <v>352</v>
      </c>
      <c r="B399" s="175" t="s">
        <v>487</v>
      </c>
      <c r="C399" s="175" t="s">
        <v>492</v>
      </c>
      <c r="D399" s="186"/>
      <c r="E399" s="175" t="s">
        <v>493</v>
      </c>
      <c r="F399" s="202">
        <v>190847.34</v>
      </c>
      <c r="G399" s="202">
        <v>168697.28</v>
      </c>
      <c r="H399" s="174" t="s">
        <v>82</v>
      </c>
      <c r="I399" s="193" t="s">
        <v>2055</v>
      </c>
      <c r="J399" s="193" t="s">
        <v>80</v>
      </c>
      <c r="K399" s="203"/>
      <c r="L399" s="175"/>
    </row>
    <row r="400" spans="1:12" s="22" customFormat="1" ht="102.75" customHeight="1">
      <c r="A400" s="242">
        <v>353</v>
      </c>
      <c r="B400" s="175" t="s">
        <v>494</v>
      </c>
      <c r="C400" s="175" t="s">
        <v>495</v>
      </c>
      <c r="D400" s="186"/>
      <c r="E400" s="175" t="s">
        <v>496</v>
      </c>
      <c r="F400" s="202">
        <v>46855.3</v>
      </c>
      <c r="G400" s="202">
        <v>24856.41</v>
      </c>
      <c r="H400" s="174" t="s">
        <v>82</v>
      </c>
      <c r="I400" s="193" t="s">
        <v>2055</v>
      </c>
      <c r="J400" s="193" t="s">
        <v>80</v>
      </c>
      <c r="K400" s="203"/>
      <c r="L400" s="175"/>
    </row>
    <row r="401" spans="1:12" s="22" customFormat="1" ht="92.25" customHeight="1">
      <c r="A401" s="242">
        <v>354</v>
      </c>
      <c r="B401" s="175" t="s">
        <v>494</v>
      </c>
      <c r="C401" s="175" t="s">
        <v>497</v>
      </c>
      <c r="D401" s="186"/>
      <c r="E401" s="175" t="s">
        <v>498</v>
      </c>
      <c r="F401" s="202">
        <v>260084.9</v>
      </c>
      <c r="G401" s="202">
        <v>230843.62</v>
      </c>
      <c r="H401" s="174" t="s">
        <v>82</v>
      </c>
      <c r="I401" s="193" t="s">
        <v>2055</v>
      </c>
      <c r="J401" s="193" t="s">
        <v>80</v>
      </c>
      <c r="K401" s="203"/>
      <c r="L401" s="175"/>
    </row>
    <row r="402" spans="1:12" s="22" customFormat="1" ht="90.75" customHeight="1">
      <c r="A402" s="242">
        <v>355</v>
      </c>
      <c r="B402" s="175" t="s">
        <v>494</v>
      </c>
      <c r="C402" s="175" t="s">
        <v>499</v>
      </c>
      <c r="D402" s="186"/>
      <c r="E402" s="175" t="s">
        <v>500</v>
      </c>
      <c r="F402" s="202">
        <v>36003.36</v>
      </c>
      <c r="G402" s="202">
        <v>32291.77</v>
      </c>
      <c r="H402" s="174" t="s">
        <v>82</v>
      </c>
      <c r="I402" s="193" t="s">
        <v>2055</v>
      </c>
      <c r="J402" s="193" t="s">
        <v>80</v>
      </c>
      <c r="K402" s="203"/>
      <c r="L402" s="175"/>
    </row>
    <row r="403" spans="1:12" s="22" customFormat="1" ht="102.75" customHeight="1">
      <c r="A403" s="242">
        <v>356</v>
      </c>
      <c r="B403" s="175" t="s">
        <v>501</v>
      </c>
      <c r="C403" s="175" t="s">
        <v>502</v>
      </c>
      <c r="D403" s="186"/>
      <c r="E403" s="175"/>
      <c r="F403" s="202">
        <v>53793.18</v>
      </c>
      <c r="G403" s="202">
        <v>48247.74</v>
      </c>
      <c r="H403" s="174" t="s">
        <v>82</v>
      </c>
      <c r="I403" s="193" t="s">
        <v>2055</v>
      </c>
      <c r="J403" s="193" t="s">
        <v>80</v>
      </c>
      <c r="K403" s="203"/>
      <c r="L403" s="175"/>
    </row>
    <row r="404" spans="1:12" s="22" customFormat="1" ht="93.75" customHeight="1">
      <c r="A404" s="242">
        <v>357</v>
      </c>
      <c r="B404" s="175" t="s">
        <v>503</v>
      </c>
      <c r="C404" s="175" t="s">
        <v>504</v>
      </c>
      <c r="D404" s="186"/>
      <c r="E404" s="175" t="s">
        <v>505</v>
      </c>
      <c r="F404" s="202">
        <v>49181.48</v>
      </c>
      <c r="G404" s="202">
        <v>24093.72</v>
      </c>
      <c r="H404" s="174" t="s">
        <v>82</v>
      </c>
      <c r="I404" s="193" t="s">
        <v>2055</v>
      </c>
      <c r="J404" s="193" t="s">
        <v>80</v>
      </c>
      <c r="K404" s="203"/>
      <c r="L404" s="175"/>
    </row>
    <row r="405" spans="1:12" s="22" customFormat="1" ht="96.75" customHeight="1">
      <c r="A405" s="242">
        <v>358</v>
      </c>
      <c r="B405" s="175" t="s">
        <v>506</v>
      </c>
      <c r="C405" s="175" t="s">
        <v>507</v>
      </c>
      <c r="D405" s="186"/>
      <c r="E405" s="175" t="s">
        <v>508</v>
      </c>
      <c r="F405" s="202">
        <v>3323420</v>
      </c>
      <c r="G405" s="202">
        <v>0</v>
      </c>
      <c r="H405" s="174" t="s">
        <v>82</v>
      </c>
      <c r="I405" s="193" t="s">
        <v>2055</v>
      </c>
      <c r="J405" s="193" t="s">
        <v>80</v>
      </c>
      <c r="K405" s="203"/>
      <c r="L405" s="175"/>
    </row>
    <row r="406" spans="1:12" s="22" customFormat="1" ht="85.5" customHeight="1">
      <c r="A406" s="242">
        <v>359</v>
      </c>
      <c r="B406" s="175" t="s">
        <v>1200</v>
      </c>
      <c r="C406" s="175" t="s">
        <v>2245</v>
      </c>
      <c r="D406" s="186"/>
      <c r="E406" s="175" t="s">
        <v>739</v>
      </c>
      <c r="F406" s="202">
        <v>4607099</v>
      </c>
      <c r="G406" s="202">
        <v>0</v>
      </c>
      <c r="H406" s="174" t="s">
        <v>82</v>
      </c>
      <c r="I406" s="193" t="s">
        <v>1939</v>
      </c>
      <c r="J406" s="193" t="s">
        <v>80</v>
      </c>
      <c r="K406" s="203"/>
      <c r="L406" s="175"/>
    </row>
    <row r="407" spans="1:12" s="22" customFormat="1" ht="201" customHeight="1">
      <c r="A407" s="242">
        <v>360</v>
      </c>
      <c r="B407" s="170" t="s">
        <v>2246</v>
      </c>
      <c r="C407" s="175" t="s">
        <v>2247</v>
      </c>
      <c r="D407" s="186"/>
      <c r="E407" s="191" t="s">
        <v>2248</v>
      </c>
      <c r="F407" s="202">
        <v>95924.8</v>
      </c>
      <c r="G407" s="202">
        <v>21619.66</v>
      </c>
      <c r="H407" s="174" t="s">
        <v>82</v>
      </c>
      <c r="I407" s="193" t="s">
        <v>1605</v>
      </c>
      <c r="J407" s="193" t="s">
        <v>80</v>
      </c>
      <c r="K407" s="203"/>
      <c r="L407" s="175"/>
    </row>
    <row r="408" spans="1:12" s="22" customFormat="1" ht="96" customHeight="1">
      <c r="A408" s="242">
        <v>361</v>
      </c>
      <c r="B408" s="170" t="s">
        <v>1317</v>
      </c>
      <c r="C408" s="175" t="s">
        <v>2249</v>
      </c>
      <c r="D408" s="186"/>
      <c r="E408" s="191"/>
      <c r="F408" s="202">
        <v>858513.87</v>
      </c>
      <c r="G408" s="202">
        <v>858513.87</v>
      </c>
      <c r="H408" s="174" t="s">
        <v>82</v>
      </c>
      <c r="I408" s="193" t="s">
        <v>2221</v>
      </c>
      <c r="J408" s="193" t="s">
        <v>80</v>
      </c>
      <c r="K408" s="203"/>
      <c r="L408" s="175"/>
    </row>
    <row r="409" spans="1:12" s="22" customFormat="1" ht="93.75" customHeight="1">
      <c r="A409" s="242">
        <v>362</v>
      </c>
      <c r="B409" s="170" t="s">
        <v>1200</v>
      </c>
      <c r="C409" s="175" t="s">
        <v>2613</v>
      </c>
      <c r="D409" s="186"/>
      <c r="E409" s="191" t="s">
        <v>2583</v>
      </c>
      <c r="F409" s="202">
        <v>1</v>
      </c>
      <c r="G409" s="202">
        <v>1</v>
      </c>
      <c r="H409" s="174" t="s">
        <v>82</v>
      </c>
      <c r="I409" s="193" t="s">
        <v>1939</v>
      </c>
      <c r="J409" s="193" t="s">
        <v>80</v>
      </c>
      <c r="K409" s="203"/>
      <c r="L409" s="175"/>
    </row>
    <row r="410" spans="1:12" s="22" customFormat="1" ht="85.5" customHeight="1">
      <c r="A410" s="242">
        <v>363</v>
      </c>
      <c r="B410" s="170" t="s">
        <v>1200</v>
      </c>
      <c r="C410" s="175" t="s">
        <v>2250</v>
      </c>
      <c r="D410" s="186"/>
      <c r="E410" s="191" t="s">
        <v>2550</v>
      </c>
      <c r="F410" s="202">
        <v>1</v>
      </c>
      <c r="G410" s="202">
        <v>0</v>
      </c>
      <c r="H410" s="174" t="s">
        <v>82</v>
      </c>
      <c r="I410" s="193" t="s">
        <v>1939</v>
      </c>
      <c r="J410" s="193" t="s">
        <v>80</v>
      </c>
      <c r="K410" s="203"/>
      <c r="L410" s="175"/>
    </row>
    <row r="411" spans="1:12" s="22" customFormat="1" ht="86.25" customHeight="1">
      <c r="A411" s="242">
        <v>364</v>
      </c>
      <c r="B411" s="170" t="s">
        <v>1143</v>
      </c>
      <c r="C411" s="175" t="s">
        <v>2251</v>
      </c>
      <c r="D411" s="186"/>
      <c r="E411" s="191" t="s">
        <v>2585</v>
      </c>
      <c r="F411" s="202">
        <v>1508272</v>
      </c>
      <c r="G411" s="202">
        <v>0</v>
      </c>
      <c r="H411" s="174" t="s">
        <v>82</v>
      </c>
      <c r="I411" s="193" t="s">
        <v>1939</v>
      </c>
      <c r="J411" s="193" t="s">
        <v>80</v>
      </c>
      <c r="K411" s="203"/>
      <c r="L411" s="175"/>
    </row>
    <row r="412" spans="1:12" s="22" customFormat="1" ht="91.5" customHeight="1">
      <c r="A412" s="242">
        <v>365</v>
      </c>
      <c r="B412" s="170" t="s">
        <v>2252</v>
      </c>
      <c r="C412" s="175" t="s">
        <v>2253</v>
      </c>
      <c r="D412" s="186"/>
      <c r="E412" s="191" t="s">
        <v>734</v>
      </c>
      <c r="F412" s="202">
        <v>1485374</v>
      </c>
      <c r="G412" s="202">
        <v>0</v>
      </c>
      <c r="H412" s="174" t="s">
        <v>82</v>
      </c>
      <c r="I412" s="193" t="s">
        <v>1939</v>
      </c>
      <c r="J412" s="193" t="s">
        <v>80</v>
      </c>
      <c r="K412" s="203"/>
      <c r="L412" s="175"/>
    </row>
    <row r="413" spans="1:12" s="22" customFormat="1" ht="93" customHeight="1">
      <c r="A413" s="242">
        <v>366</v>
      </c>
      <c r="B413" s="170" t="s">
        <v>922</v>
      </c>
      <c r="C413" s="175" t="s">
        <v>923</v>
      </c>
      <c r="D413" s="186"/>
      <c r="E413" s="191" t="s">
        <v>924</v>
      </c>
      <c r="F413" s="202">
        <v>1</v>
      </c>
      <c r="G413" s="202">
        <v>0</v>
      </c>
      <c r="H413" s="174" t="s">
        <v>82</v>
      </c>
      <c r="I413" s="193" t="s">
        <v>1939</v>
      </c>
      <c r="J413" s="193" t="s">
        <v>80</v>
      </c>
      <c r="K413" s="203"/>
      <c r="L413" s="175"/>
    </row>
    <row r="414" spans="1:12" s="22" customFormat="1" ht="96" customHeight="1">
      <c r="A414" s="242">
        <v>367</v>
      </c>
      <c r="B414" s="170" t="s">
        <v>1140</v>
      </c>
      <c r="C414" s="175" t="s">
        <v>925</v>
      </c>
      <c r="D414" s="186"/>
      <c r="E414" s="191" t="s">
        <v>2576</v>
      </c>
      <c r="F414" s="202">
        <v>422513</v>
      </c>
      <c r="G414" s="202">
        <v>0</v>
      </c>
      <c r="H414" s="174" t="s">
        <v>82</v>
      </c>
      <c r="I414" s="193" t="s">
        <v>1939</v>
      </c>
      <c r="J414" s="193" t="s">
        <v>80</v>
      </c>
      <c r="K414" s="203"/>
      <c r="L414" s="175"/>
    </row>
    <row r="415" spans="1:12" s="22" customFormat="1" ht="96" customHeight="1">
      <c r="A415" s="242">
        <v>368</v>
      </c>
      <c r="B415" s="170" t="s">
        <v>1317</v>
      </c>
      <c r="C415" s="175" t="s">
        <v>926</v>
      </c>
      <c r="D415" s="186"/>
      <c r="E415" s="186" t="s">
        <v>927</v>
      </c>
      <c r="F415" s="202">
        <v>36528</v>
      </c>
      <c r="G415" s="202">
        <v>36528</v>
      </c>
      <c r="H415" s="174" t="s">
        <v>82</v>
      </c>
      <c r="I415" s="193" t="s">
        <v>928</v>
      </c>
      <c r="J415" s="193" t="s">
        <v>80</v>
      </c>
      <c r="K415" s="203"/>
      <c r="L415" s="175"/>
    </row>
    <row r="416" spans="1:12" s="22" customFormat="1" ht="103.5" customHeight="1">
      <c r="A416" s="242">
        <v>369</v>
      </c>
      <c r="B416" s="170" t="s">
        <v>1317</v>
      </c>
      <c r="C416" s="175" t="s">
        <v>929</v>
      </c>
      <c r="D416" s="186"/>
      <c r="E416" s="191"/>
      <c r="F416" s="202">
        <v>69381.8</v>
      </c>
      <c r="G416" s="202">
        <v>69381.8</v>
      </c>
      <c r="H416" s="174" t="s">
        <v>82</v>
      </c>
      <c r="I416" s="193" t="s">
        <v>2483</v>
      </c>
      <c r="J416" s="193" t="s">
        <v>80</v>
      </c>
      <c r="K416" s="203"/>
      <c r="L416" s="175"/>
    </row>
    <row r="417" spans="1:12" s="22" customFormat="1" ht="99" customHeight="1">
      <c r="A417" s="242">
        <v>370</v>
      </c>
      <c r="B417" s="170" t="s">
        <v>1317</v>
      </c>
      <c r="C417" s="175" t="s">
        <v>2484</v>
      </c>
      <c r="D417" s="186"/>
      <c r="E417" s="191" t="s">
        <v>2485</v>
      </c>
      <c r="F417" s="202">
        <v>204303.01</v>
      </c>
      <c r="G417" s="202">
        <v>204303.01</v>
      </c>
      <c r="H417" s="174" t="s">
        <v>82</v>
      </c>
      <c r="I417" s="193" t="s">
        <v>2486</v>
      </c>
      <c r="J417" s="193" t="s">
        <v>80</v>
      </c>
      <c r="K417" s="203"/>
      <c r="L417" s="175"/>
    </row>
    <row r="418" spans="1:12" s="22" customFormat="1" ht="105" customHeight="1">
      <c r="A418" s="242">
        <v>371</v>
      </c>
      <c r="B418" s="170" t="s">
        <v>1317</v>
      </c>
      <c r="C418" s="175" t="s">
        <v>1497</v>
      </c>
      <c r="D418" s="186"/>
      <c r="E418" s="191"/>
      <c r="F418" s="202">
        <v>180029</v>
      </c>
      <c r="G418" s="202">
        <v>180029</v>
      </c>
      <c r="H418" s="174" t="s">
        <v>82</v>
      </c>
      <c r="I418" s="193" t="s">
        <v>1498</v>
      </c>
      <c r="J418" s="193" t="s">
        <v>80</v>
      </c>
      <c r="K418" s="203"/>
      <c r="L418" s="175"/>
    </row>
    <row r="419" spans="1:12" s="22" customFormat="1" ht="96" customHeight="1">
      <c r="A419" s="242">
        <v>372</v>
      </c>
      <c r="B419" s="170" t="s">
        <v>1317</v>
      </c>
      <c r="C419" s="175" t="s">
        <v>1499</v>
      </c>
      <c r="D419" s="186"/>
      <c r="E419" s="191"/>
      <c r="F419" s="202">
        <v>116416</v>
      </c>
      <c r="G419" s="202">
        <v>116416</v>
      </c>
      <c r="H419" s="174" t="s">
        <v>82</v>
      </c>
      <c r="I419" s="193" t="s">
        <v>1500</v>
      </c>
      <c r="J419" s="193" t="s">
        <v>80</v>
      </c>
      <c r="K419" s="203"/>
      <c r="L419" s="175"/>
    </row>
    <row r="420" spans="1:12" s="22" customFormat="1" ht="99.75" customHeight="1">
      <c r="A420" s="242">
        <v>373</v>
      </c>
      <c r="B420" s="170" t="s">
        <v>1317</v>
      </c>
      <c r="C420" s="175" t="s">
        <v>621</v>
      </c>
      <c r="D420" s="186"/>
      <c r="E420" s="191"/>
      <c r="F420" s="202">
        <v>85473.15</v>
      </c>
      <c r="G420" s="202">
        <v>85473.15</v>
      </c>
      <c r="H420" s="174" t="s">
        <v>82</v>
      </c>
      <c r="I420" s="193" t="s">
        <v>622</v>
      </c>
      <c r="J420" s="193" t="s">
        <v>80</v>
      </c>
      <c r="K420" s="203"/>
      <c r="L420" s="175"/>
    </row>
    <row r="421" spans="1:12" s="22" customFormat="1" ht="93.75" customHeight="1">
      <c r="A421" s="242">
        <v>374</v>
      </c>
      <c r="B421" s="170" t="s">
        <v>1317</v>
      </c>
      <c r="C421" s="175" t="s">
        <v>623</v>
      </c>
      <c r="D421" s="186"/>
      <c r="E421" s="191"/>
      <c r="F421" s="202">
        <v>59634.5</v>
      </c>
      <c r="G421" s="202">
        <v>59634.5</v>
      </c>
      <c r="H421" s="174" t="s">
        <v>82</v>
      </c>
      <c r="I421" s="193" t="s">
        <v>624</v>
      </c>
      <c r="J421" s="193" t="s">
        <v>80</v>
      </c>
      <c r="K421" s="203"/>
      <c r="L421" s="175"/>
    </row>
    <row r="422" spans="1:12" s="22" customFormat="1" ht="96.75" customHeight="1">
      <c r="A422" s="242">
        <v>375</v>
      </c>
      <c r="B422" s="170" t="s">
        <v>1317</v>
      </c>
      <c r="C422" s="175" t="s">
        <v>625</v>
      </c>
      <c r="D422" s="186"/>
      <c r="E422" s="191"/>
      <c r="F422" s="202">
        <v>814635.9</v>
      </c>
      <c r="G422" s="202">
        <v>814635.9</v>
      </c>
      <c r="H422" s="174" t="s">
        <v>82</v>
      </c>
      <c r="I422" s="193" t="s">
        <v>626</v>
      </c>
      <c r="J422" s="193" t="s">
        <v>80</v>
      </c>
      <c r="K422" s="203"/>
      <c r="L422" s="175"/>
    </row>
    <row r="423" spans="1:12" s="22" customFormat="1" ht="90.75" customHeight="1">
      <c r="A423" s="242">
        <v>376</v>
      </c>
      <c r="B423" s="170" t="s">
        <v>1317</v>
      </c>
      <c r="C423" s="175" t="s">
        <v>627</v>
      </c>
      <c r="D423" s="186"/>
      <c r="E423" s="191"/>
      <c r="F423" s="202">
        <v>85578.18</v>
      </c>
      <c r="G423" s="202">
        <v>85578.18</v>
      </c>
      <c r="H423" s="174" t="s">
        <v>82</v>
      </c>
      <c r="I423" s="193" t="s">
        <v>628</v>
      </c>
      <c r="J423" s="193" t="s">
        <v>80</v>
      </c>
      <c r="K423" s="203"/>
      <c r="L423" s="175"/>
    </row>
    <row r="424" spans="1:12" s="22" customFormat="1" ht="97.5" customHeight="1">
      <c r="A424" s="242">
        <v>377</v>
      </c>
      <c r="B424" s="170" t="s">
        <v>1317</v>
      </c>
      <c r="C424" s="175" t="s">
        <v>629</v>
      </c>
      <c r="D424" s="186"/>
      <c r="E424" s="191"/>
      <c r="F424" s="202">
        <v>912334.19</v>
      </c>
      <c r="G424" s="202">
        <v>912334.19</v>
      </c>
      <c r="H424" s="174" t="s">
        <v>82</v>
      </c>
      <c r="I424" s="193" t="s">
        <v>630</v>
      </c>
      <c r="J424" s="193" t="s">
        <v>80</v>
      </c>
      <c r="K424" s="203"/>
      <c r="L424" s="175"/>
    </row>
    <row r="425" spans="1:12" s="22" customFormat="1" ht="90" customHeight="1">
      <c r="A425" s="242">
        <v>378</v>
      </c>
      <c r="B425" s="170" t="s">
        <v>1317</v>
      </c>
      <c r="C425" s="175" t="s">
        <v>631</v>
      </c>
      <c r="D425" s="186"/>
      <c r="E425" s="191"/>
      <c r="F425" s="202">
        <v>86918.8</v>
      </c>
      <c r="G425" s="202">
        <v>86918.8</v>
      </c>
      <c r="H425" s="174" t="s">
        <v>82</v>
      </c>
      <c r="I425" s="193" t="s">
        <v>632</v>
      </c>
      <c r="J425" s="193" t="s">
        <v>80</v>
      </c>
      <c r="K425" s="203"/>
      <c r="L425" s="175"/>
    </row>
    <row r="426" spans="1:12" s="22" customFormat="1" ht="97.5" customHeight="1">
      <c r="A426" s="242">
        <v>379</v>
      </c>
      <c r="B426" s="170" t="s">
        <v>1317</v>
      </c>
      <c r="C426" s="175" t="s">
        <v>633</v>
      </c>
      <c r="D426" s="186"/>
      <c r="E426" s="191"/>
      <c r="F426" s="202">
        <v>118079.25</v>
      </c>
      <c r="G426" s="202">
        <v>118079.25</v>
      </c>
      <c r="H426" s="174" t="s">
        <v>82</v>
      </c>
      <c r="I426" s="193" t="s">
        <v>634</v>
      </c>
      <c r="J426" s="193" t="s">
        <v>80</v>
      </c>
      <c r="K426" s="203"/>
      <c r="L426" s="175"/>
    </row>
    <row r="427" spans="1:12" s="22" customFormat="1" ht="94.5" customHeight="1">
      <c r="A427" s="242">
        <v>380</v>
      </c>
      <c r="B427" s="170" t="s">
        <v>1317</v>
      </c>
      <c r="C427" s="175" t="s">
        <v>635</v>
      </c>
      <c r="D427" s="186"/>
      <c r="E427" s="191"/>
      <c r="F427" s="202">
        <v>56451.05</v>
      </c>
      <c r="G427" s="202">
        <v>56451.05</v>
      </c>
      <c r="H427" s="174" t="s">
        <v>82</v>
      </c>
      <c r="I427" s="193" t="s">
        <v>636</v>
      </c>
      <c r="J427" s="193" t="s">
        <v>80</v>
      </c>
      <c r="K427" s="203"/>
      <c r="L427" s="175"/>
    </row>
    <row r="428" spans="1:12" s="22" customFormat="1" ht="105.75" customHeight="1">
      <c r="A428" s="242">
        <v>381</v>
      </c>
      <c r="B428" s="170" t="s">
        <v>1317</v>
      </c>
      <c r="C428" s="175" t="s">
        <v>637</v>
      </c>
      <c r="D428" s="186"/>
      <c r="E428" s="191"/>
      <c r="F428" s="202">
        <v>38167.8</v>
      </c>
      <c r="G428" s="202">
        <v>38167.8</v>
      </c>
      <c r="H428" s="174" t="s">
        <v>82</v>
      </c>
      <c r="I428" s="193" t="s">
        <v>638</v>
      </c>
      <c r="J428" s="193" t="s">
        <v>80</v>
      </c>
      <c r="K428" s="203"/>
      <c r="L428" s="175"/>
    </row>
    <row r="429" spans="1:12" s="22" customFormat="1" ht="99.75" customHeight="1">
      <c r="A429" s="242">
        <v>382</v>
      </c>
      <c r="B429" s="170" t="s">
        <v>1317</v>
      </c>
      <c r="C429" s="175" t="s">
        <v>639</v>
      </c>
      <c r="D429" s="186"/>
      <c r="E429" s="191"/>
      <c r="F429" s="202">
        <v>42975.74</v>
      </c>
      <c r="G429" s="202">
        <v>42975.74</v>
      </c>
      <c r="H429" s="174" t="s">
        <v>82</v>
      </c>
      <c r="I429" s="193" t="s">
        <v>640</v>
      </c>
      <c r="J429" s="193" t="s">
        <v>80</v>
      </c>
      <c r="K429" s="203"/>
      <c r="L429" s="175"/>
    </row>
    <row r="430" spans="1:12" s="22" customFormat="1" ht="96.75" customHeight="1">
      <c r="A430" s="242">
        <v>383</v>
      </c>
      <c r="B430" s="170" t="s">
        <v>1317</v>
      </c>
      <c r="C430" s="175" t="s">
        <v>641</v>
      </c>
      <c r="D430" s="186"/>
      <c r="E430" s="191"/>
      <c r="F430" s="202">
        <v>106023.12</v>
      </c>
      <c r="G430" s="202">
        <v>106023.12</v>
      </c>
      <c r="H430" s="174" t="s">
        <v>82</v>
      </c>
      <c r="I430" s="193" t="s">
        <v>642</v>
      </c>
      <c r="J430" s="193" t="s">
        <v>80</v>
      </c>
      <c r="K430" s="203"/>
      <c r="L430" s="175"/>
    </row>
    <row r="431" spans="1:12" s="22" customFormat="1" ht="101.25" customHeight="1">
      <c r="A431" s="242">
        <v>384</v>
      </c>
      <c r="B431" s="170" t="s">
        <v>1317</v>
      </c>
      <c r="C431" s="175" t="s">
        <v>1878</v>
      </c>
      <c r="D431" s="186"/>
      <c r="E431" s="191"/>
      <c r="F431" s="202">
        <v>207575</v>
      </c>
      <c r="G431" s="202">
        <v>207575</v>
      </c>
      <c r="H431" s="174" t="s">
        <v>82</v>
      </c>
      <c r="I431" s="193" t="s">
        <v>1879</v>
      </c>
      <c r="J431" s="193" t="s">
        <v>80</v>
      </c>
      <c r="K431" s="203"/>
      <c r="L431" s="175"/>
    </row>
    <row r="432" spans="1:12" s="22" customFormat="1" ht="102" customHeight="1">
      <c r="A432" s="242">
        <v>385</v>
      </c>
      <c r="B432" s="170" t="s">
        <v>1317</v>
      </c>
      <c r="C432" s="175" t="s">
        <v>1880</v>
      </c>
      <c r="D432" s="186"/>
      <c r="E432" s="191"/>
      <c r="F432" s="202">
        <v>42644</v>
      </c>
      <c r="G432" s="202">
        <v>42644</v>
      </c>
      <c r="H432" s="174" t="s">
        <v>82</v>
      </c>
      <c r="I432" s="193" t="s">
        <v>1881</v>
      </c>
      <c r="J432" s="193" t="s">
        <v>80</v>
      </c>
      <c r="K432" s="203"/>
      <c r="L432" s="175"/>
    </row>
    <row r="433" spans="1:12" s="22" customFormat="1" ht="105.75" customHeight="1">
      <c r="A433" s="242">
        <v>386</v>
      </c>
      <c r="B433" s="170" t="s">
        <v>1317</v>
      </c>
      <c r="C433" s="175" t="s">
        <v>1882</v>
      </c>
      <c r="D433" s="186"/>
      <c r="E433" s="191"/>
      <c r="F433" s="202">
        <v>15136.95</v>
      </c>
      <c r="G433" s="202">
        <v>15136.95</v>
      </c>
      <c r="H433" s="174" t="s">
        <v>82</v>
      </c>
      <c r="I433" s="193" t="s">
        <v>1883</v>
      </c>
      <c r="J433" s="193" t="s">
        <v>80</v>
      </c>
      <c r="K433" s="203"/>
      <c r="L433" s="175"/>
    </row>
    <row r="434" spans="1:12" s="22" customFormat="1" ht="105" customHeight="1">
      <c r="A434" s="242">
        <v>387</v>
      </c>
      <c r="B434" s="170" t="s">
        <v>1317</v>
      </c>
      <c r="C434" s="175" t="s">
        <v>1884</v>
      </c>
      <c r="D434" s="186"/>
      <c r="E434" s="191"/>
      <c r="F434" s="202">
        <v>172784.46</v>
      </c>
      <c r="G434" s="202">
        <v>172784.46</v>
      </c>
      <c r="H434" s="174" t="s">
        <v>82</v>
      </c>
      <c r="I434" s="193" t="s">
        <v>1885</v>
      </c>
      <c r="J434" s="193" t="s">
        <v>80</v>
      </c>
      <c r="K434" s="203"/>
      <c r="L434" s="175"/>
    </row>
    <row r="435" spans="1:12" s="22" customFormat="1" ht="96" customHeight="1">
      <c r="A435" s="242">
        <v>388</v>
      </c>
      <c r="B435" s="170" t="s">
        <v>1317</v>
      </c>
      <c r="C435" s="175" t="s">
        <v>1886</v>
      </c>
      <c r="D435" s="186"/>
      <c r="E435" s="191"/>
      <c r="F435" s="202">
        <v>114747.64</v>
      </c>
      <c r="G435" s="202">
        <v>114747.64</v>
      </c>
      <c r="H435" s="174" t="s">
        <v>82</v>
      </c>
      <c r="I435" s="193" t="s">
        <v>1887</v>
      </c>
      <c r="J435" s="193" t="s">
        <v>80</v>
      </c>
      <c r="K435" s="203"/>
      <c r="L435" s="175"/>
    </row>
    <row r="436" spans="1:12" s="22" customFormat="1" ht="94.5" customHeight="1">
      <c r="A436" s="242">
        <v>389</v>
      </c>
      <c r="B436" s="170" t="s">
        <v>1317</v>
      </c>
      <c r="C436" s="175" t="s">
        <v>1888</v>
      </c>
      <c r="D436" s="186"/>
      <c r="E436" s="191"/>
      <c r="F436" s="202">
        <v>41813.55</v>
      </c>
      <c r="G436" s="202">
        <v>41813.55</v>
      </c>
      <c r="H436" s="174" t="s">
        <v>82</v>
      </c>
      <c r="I436" s="193" t="s">
        <v>1889</v>
      </c>
      <c r="J436" s="193" t="s">
        <v>80</v>
      </c>
      <c r="K436" s="203"/>
      <c r="L436" s="175"/>
    </row>
    <row r="437" spans="1:12" s="22" customFormat="1" ht="93.75" customHeight="1">
      <c r="A437" s="242">
        <v>390</v>
      </c>
      <c r="B437" s="170" t="s">
        <v>1317</v>
      </c>
      <c r="C437" s="175" t="s">
        <v>1890</v>
      </c>
      <c r="D437" s="186"/>
      <c r="E437" s="191"/>
      <c r="F437" s="202">
        <v>66854.28</v>
      </c>
      <c r="G437" s="202">
        <v>66854.28</v>
      </c>
      <c r="H437" s="174" t="s">
        <v>82</v>
      </c>
      <c r="I437" s="193" t="s">
        <v>1891</v>
      </c>
      <c r="J437" s="193" t="s">
        <v>80</v>
      </c>
      <c r="K437" s="203"/>
      <c r="L437" s="175"/>
    </row>
    <row r="438" spans="1:12" s="22" customFormat="1" ht="96" customHeight="1">
      <c r="A438" s="242">
        <v>391</v>
      </c>
      <c r="B438" s="170" t="s">
        <v>1317</v>
      </c>
      <c r="C438" s="175" t="s">
        <v>965</v>
      </c>
      <c r="D438" s="186"/>
      <c r="E438" s="191"/>
      <c r="F438" s="202">
        <v>67130</v>
      </c>
      <c r="G438" s="202">
        <v>67130</v>
      </c>
      <c r="H438" s="174" t="s">
        <v>82</v>
      </c>
      <c r="I438" s="193" t="s">
        <v>966</v>
      </c>
      <c r="J438" s="193" t="s">
        <v>80</v>
      </c>
      <c r="K438" s="203"/>
      <c r="L438" s="175"/>
    </row>
    <row r="439" spans="1:12" s="22" customFormat="1" ht="90.75" customHeight="1">
      <c r="A439" s="242">
        <v>392</v>
      </c>
      <c r="B439" s="170" t="s">
        <v>1317</v>
      </c>
      <c r="C439" s="175" t="s">
        <v>967</v>
      </c>
      <c r="D439" s="186"/>
      <c r="E439" s="191"/>
      <c r="F439" s="202">
        <v>152788.38</v>
      </c>
      <c r="G439" s="202">
        <v>152788.38</v>
      </c>
      <c r="H439" s="174" t="s">
        <v>82</v>
      </c>
      <c r="I439" s="193" t="s">
        <v>968</v>
      </c>
      <c r="J439" s="193" t="s">
        <v>80</v>
      </c>
      <c r="K439" s="203"/>
      <c r="L439" s="175"/>
    </row>
    <row r="440" spans="1:12" s="22" customFormat="1" ht="89.25" customHeight="1">
      <c r="A440" s="242">
        <v>393</v>
      </c>
      <c r="B440" s="170" t="s">
        <v>1317</v>
      </c>
      <c r="C440" s="175" t="s">
        <v>969</v>
      </c>
      <c r="D440" s="186"/>
      <c r="E440" s="191"/>
      <c r="F440" s="202">
        <v>73693</v>
      </c>
      <c r="G440" s="202">
        <v>73693</v>
      </c>
      <c r="H440" s="174" t="s">
        <v>82</v>
      </c>
      <c r="I440" s="193" t="s">
        <v>970</v>
      </c>
      <c r="J440" s="193" t="s">
        <v>80</v>
      </c>
      <c r="K440" s="203"/>
      <c r="L440" s="175"/>
    </row>
    <row r="441" spans="1:12" s="22" customFormat="1" ht="92.25" customHeight="1">
      <c r="A441" s="242">
        <v>394</v>
      </c>
      <c r="B441" s="170" t="s">
        <v>1317</v>
      </c>
      <c r="C441" s="175" t="s">
        <v>971</v>
      </c>
      <c r="D441" s="186"/>
      <c r="E441" s="191"/>
      <c r="F441" s="202">
        <v>996540</v>
      </c>
      <c r="G441" s="202">
        <v>996540</v>
      </c>
      <c r="H441" s="174" t="s">
        <v>82</v>
      </c>
      <c r="I441" s="193" t="s">
        <v>972</v>
      </c>
      <c r="J441" s="193" t="s">
        <v>80</v>
      </c>
      <c r="K441" s="203"/>
      <c r="L441" s="175"/>
    </row>
    <row r="442" spans="1:12" s="22" customFormat="1" ht="127.5" customHeight="1">
      <c r="A442" s="242">
        <v>395</v>
      </c>
      <c r="B442" s="170" t="s">
        <v>2657</v>
      </c>
      <c r="C442" s="175" t="s">
        <v>2658</v>
      </c>
      <c r="D442" s="186" t="s">
        <v>1815</v>
      </c>
      <c r="E442" s="191" t="s">
        <v>2659</v>
      </c>
      <c r="F442" s="202">
        <v>1</v>
      </c>
      <c r="G442" s="202">
        <v>1</v>
      </c>
      <c r="H442" s="174" t="s">
        <v>82</v>
      </c>
      <c r="I442" s="193" t="s">
        <v>2660</v>
      </c>
      <c r="J442" s="193" t="s">
        <v>80</v>
      </c>
      <c r="K442" s="203"/>
      <c r="L442" s="175" t="s">
        <v>1816</v>
      </c>
    </row>
    <row r="443" spans="1:12" s="22" customFormat="1" ht="150.75" customHeight="1">
      <c r="A443" s="242">
        <v>396</v>
      </c>
      <c r="B443" s="170" t="s">
        <v>2657</v>
      </c>
      <c r="C443" s="175" t="s">
        <v>2661</v>
      </c>
      <c r="D443" s="186" t="s">
        <v>1817</v>
      </c>
      <c r="E443" s="191" t="s">
        <v>2662</v>
      </c>
      <c r="F443" s="202">
        <v>1</v>
      </c>
      <c r="G443" s="202">
        <v>1</v>
      </c>
      <c r="H443" s="174" t="s">
        <v>82</v>
      </c>
      <c r="I443" s="193" t="s">
        <v>2660</v>
      </c>
      <c r="J443" s="193" t="s">
        <v>80</v>
      </c>
      <c r="K443" s="203"/>
      <c r="L443" s="175" t="s">
        <v>1818</v>
      </c>
    </row>
    <row r="444" spans="1:12" s="22" customFormat="1" ht="144.75" customHeight="1">
      <c r="A444" s="242">
        <v>397</v>
      </c>
      <c r="B444" s="170" t="s">
        <v>2657</v>
      </c>
      <c r="C444" s="175" t="s">
        <v>2663</v>
      </c>
      <c r="D444" s="186" t="s">
        <v>1819</v>
      </c>
      <c r="E444" s="191" t="s">
        <v>2664</v>
      </c>
      <c r="F444" s="202">
        <v>1</v>
      </c>
      <c r="G444" s="202">
        <v>1</v>
      </c>
      <c r="H444" s="174" t="s">
        <v>82</v>
      </c>
      <c r="I444" s="193" t="s">
        <v>2660</v>
      </c>
      <c r="J444" s="193" t="s">
        <v>80</v>
      </c>
      <c r="K444" s="203"/>
      <c r="L444" s="175" t="s">
        <v>1820</v>
      </c>
    </row>
    <row r="445" spans="1:12" s="22" customFormat="1" ht="159.75" customHeight="1">
      <c r="A445" s="242">
        <v>398</v>
      </c>
      <c r="B445" s="170" t="s">
        <v>2657</v>
      </c>
      <c r="C445" s="175" t="s">
        <v>2665</v>
      </c>
      <c r="D445" s="186" t="s">
        <v>1821</v>
      </c>
      <c r="E445" s="191" t="s">
        <v>2666</v>
      </c>
      <c r="F445" s="202">
        <v>1</v>
      </c>
      <c r="G445" s="202">
        <v>1</v>
      </c>
      <c r="H445" s="174" t="s">
        <v>82</v>
      </c>
      <c r="I445" s="193" t="s">
        <v>2660</v>
      </c>
      <c r="J445" s="193" t="s">
        <v>80</v>
      </c>
      <c r="K445" s="203"/>
      <c r="L445" s="175" t="s">
        <v>1822</v>
      </c>
    </row>
    <row r="446" spans="1:12" s="22" customFormat="1" ht="153.75" customHeight="1">
      <c r="A446" s="242">
        <v>399</v>
      </c>
      <c r="B446" s="170" t="s">
        <v>2657</v>
      </c>
      <c r="C446" s="175" t="s">
        <v>2667</v>
      </c>
      <c r="D446" s="186" t="s">
        <v>1823</v>
      </c>
      <c r="E446" s="191" t="s">
        <v>2666</v>
      </c>
      <c r="F446" s="202">
        <v>1</v>
      </c>
      <c r="G446" s="202">
        <v>1</v>
      </c>
      <c r="H446" s="174" t="s">
        <v>82</v>
      </c>
      <c r="I446" s="193" t="s">
        <v>2660</v>
      </c>
      <c r="J446" s="193" t="s">
        <v>80</v>
      </c>
      <c r="K446" s="203"/>
      <c r="L446" s="175" t="s">
        <v>1824</v>
      </c>
    </row>
    <row r="447" spans="1:12" s="22" customFormat="1" ht="153" customHeight="1">
      <c r="A447" s="242">
        <v>400</v>
      </c>
      <c r="B447" s="170" t="s">
        <v>2657</v>
      </c>
      <c r="C447" s="175" t="s">
        <v>2668</v>
      </c>
      <c r="D447" s="186" t="s">
        <v>2669</v>
      </c>
      <c r="E447" s="191" t="s">
        <v>2670</v>
      </c>
      <c r="F447" s="202">
        <v>1</v>
      </c>
      <c r="G447" s="202">
        <v>1</v>
      </c>
      <c r="H447" s="174" t="s">
        <v>82</v>
      </c>
      <c r="I447" s="193" t="s">
        <v>2671</v>
      </c>
      <c r="J447" s="193" t="s">
        <v>80</v>
      </c>
      <c r="K447" s="203"/>
      <c r="L447" s="175" t="s">
        <v>1825</v>
      </c>
    </row>
    <row r="448" spans="1:12" s="22" customFormat="1" ht="148.5" customHeight="1">
      <c r="A448" s="242">
        <v>401</v>
      </c>
      <c r="B448" s="170" t="s">
        <v>2657</v>
      </c>
      <c r="C448" s="175" t="s">
        <v>2672</v>
      </c>
      <c r="D448" s="186" t="s">
        <v>2673</v>
      </c>
      <c r="E448" s="191" t="s">
        <v>2674</v>
      </c>
      <c r="F448" s="202">
        <v>1</v>
      </c>
      <c r="G448" s="202">
        <v>1</v>
      </c>
      <c r="H448" s="174" t="s">
        <v>82</v>
      </c>
      <c r="I448" s="193" t="s">
        <v>2671</v>
      </c>
      <c r="J448" s="193" t="s">
        <v>80</v>
      </c>
      <c r="K448" s="203"/>
      <c r="L448" s="175" t="s">
        <v>1826</v>
      </c>
    </row>
    <row r="449" spans="1:12" s="22" customFormat="1" ht="128.25" customHeight="1">
      <c r="A449" s="242">
        <v>402</v>
      </c>
      <c r="B449" s="170" t="s">
        <v>2657</v>
      </c>
      <c r="C449" s="175" t="s">
        <v>2675</v>
      </c>
      <c r="D449" s="186" t="s">
        <v>2676</v>
      </c>
      <c r="E449" s="191" t="s">
        <v>2677</v>
      </c>
      <c r="F449" s="202">
        <v>1</v>
      </c>
      <c r="G449" s="202">
        <v>1</v>
      </c>
      <c r="H449" s="174" t="s">
        <v>82</v>
      </c>
      <c r="I449" s="193" t="s">
        <v>2671</v>
      </c>
      <c r="J449" s="193" t="s">
        <v>80</v>
      </c>
      <c r="K449" s="203"/>
      <c r="L449" s="175" t="s">
        <v>1827</v>
      </c>
    </row>
    <row r="450" spans="1:12" s="22" customFormat="1" ht="159.75" customHeight="1">
      <c r="A450" s="242">
        <v>403</v>
      </c>
      <c r="B450" s="170" t="s">
        <v>2657</v>
      </c>
      <c r="C450" s="175" t="s">
        <v>2678</v>
      </c>
      <c r="D450" s="186" t="s">
        <v>1828</v>
      </c>
      <c r="E450" s="191" t="s">
        <v>2679</v>
      </c>
      <c r="F450" s="202">
        <v>1</v>
      </c>
      <c r="G450" s="202">
        <v>1</v>
      </c>
      <c r="H450" s="174" t="s">
        <v>82</v>
      </c>
      <c r="I450" s="193" t="s">
        <v>2671</v>
      </c>
      <c r="J450" s="193" t="s">
        <v>80</v>
      </c>
      <c r="K450" s="203"/>
      <c r="L450" s="175" t="s">
        <v>1829</v>
      </c>
    </row>
    <row r="451" spans="1:12" s="22" customFormat="1" ht="154.5" customHeight="1">
      <c r="A451" s="242">
        <v>404</v>
      </c>
      <c r="B451" s="170" t="s">
        <v>2657</v>
      </c>
      <c r="C451" s="175" t="s">
        <v>2680</v>
      </c>
      <c r="D451" s="186" t="s">
        <v>2681</v>
      </c>
      <c r="E451" s="191" t="s">
        <v>2682</v>
      </c>
      <c r="F451" s="202">
        <v>1</v>
      </c>
      <c r="G451" s="202">
        <v>1</v>
      </c>
      <c r="H451" s="174" t="s">
        <v>82</v>
      </c>
      <c r="I451" s="193" t="s">
        <v>2671</v>
      </c>
      <c r="J451" s="193" t="s">
        <v>80</v>
      </c>
      <c r="K451" s="203"/>
      <c r="L451" s="175" t="s">
        <v>1830</v>
      </c>
    </row>
    <row r="452" spans="1:12" s="22" customFormat="1" ht="156" customHeight="1">
      <c r="A452" s="242">
        <v>405</v>
      </c>
      <c r="B452" s="170" t="s">
        <v>2657</v>
      </c>
      <c r="C452" s="175" t="s">
        <v>2683</v>
      </c>
      <c r="D452" s="186" t="s">
        <v>2684</v>
      </c>
      <c r="E452" s="191" t="s">
        <v>2685</v>
      </c>
      <c r="F452" s="202">
        <v>1</v>
      </c>
      <c r="G452" s="202">
        <v>1</v>
      </c>
      <c r="H452" s="174" t="s">
        <v>82</v>
      </c>
      <c r="I452" s="193" t="s">
        <v>2671</v>
      </c>
      <c r="J452" s="193" t="s">
        <v>80</v>
      </c>
      <c r="K452" s="203"/>
      <c r="L452" s="175" t="s">
        <v>1831</v>
      </c>
    </row>
    <row r="453" spans="1:12" s="22" customFormat="1" ht="153.75" customHeight="1">
      <c r="A453" s="242">
        <v>406</v>
      </c>
      <c r="B453" s="170" t="s">
        <v>2657</v>
      </c>
      <c r="C453" s="175" t="s">
        <v>2686</v>
      </c>
      <c r="D453" s="186" t="s">
        <v>2687</v>
      </c>
      <c r="E453" s="191" t="s">
        <v>2688</v>
      </c>
      <c r="F453" s="202">
        <v>1</v>
      </c>
      <c r="G453" s="202">
        <v>1</v>
      </c>
      <c r="H453" s="174" t="s">
        <v>82</v>
      </c>
      <c r="I453" s="193" t="s">
        <v>1544</v>
      </c>
      <c r="J453" s="193" t="s">
        <v>80</v>
      </c>
      <c r="K453" s="203"/>
      <c r="L453" s="175" t="s">
        <v>1832</v>
      </c>
    </row>
    <row r="454" spans="1:12" s="22" customFormat="1" ht="139.5" customHeight="1">
      <c r="A454" s="242">
        <v>407</v>
      </c>
      <c r="B454" s="170" t="s">
        <v>2657</v>
      </c>
      <c r="C454" s="175" t="s">
        <v>1545</v>
      </c>
      <c r="D454" s="186" t="s">
        <v>1546</v>
      </c>
      <c r="E454" s="191" t="s">
        <v>1547</v>
      </c>
      <c r="F454" s="202">
        <v>1</v>
      </c>
      <c r="G454" s="202">
        <v>1</v>
      </c>
      <c r="H454" s="174" t="s">
        <v>82</v>
      </c>
      <c r="I454" s="193" t="s">
        <v>1548</v>
      </c>
      <c r="J454" s="193" t="s">
        <v>80</v>
      </c>
      <c r="K454" s="203"/>
      <c r="L454" s="175" t="s">
        <v>1833</v>
      </c>
    </row>
    <row r="455" spans="1:12" s="22" customFormat="1" ht="157.5" customHeight="1">
      <c r="A455" s="242">
        <v>408</v>
      </c>
      <c r="B455" s="170" t="s">
        <v>2657</v>
      </c>
      <c r="C455" s="175" t="s">
        <v>1549</v>
      </c>
      <c r="D455" s="186" t="s">
        <v>1550</v>
      </c>
      <c r="E455" s="191" t="s">
        <v>1551</v>
      </c>
      <c r="F455" s="202">
        <v>1</v>
      </c>
      <c r="G455" s="202">
        <v>1</v>
      </c>
      <c r="H455" s="174" t="s">
        <v>82</v>
      </c>
      <c r="I455" s="193" t="s">
        <v>1548</v>
      </c>
      <c r="J455" s="193" t="s">
        <v>80</v>
      </c>
      <c r="K455" s="203"/>
      <c r="L455" s="175" t="s">
        <v>1834</v>
      </c>
    </row>
    <row r="456" spans="1:12" s="22" customFormat="1" ht="151.5" customHeight="1">
      <c r="A456" s="242">
        <v>409</v>
      </c>
      <c r="B456" s="170" t="s">
        <v>2657</v>
      </c>
      <c r="C456" s="175" t="s">
        <v>1552</v>
      </c>
      <c r="D456" s="186" t="s">
        <v>1553</v>
      </c>
      <c r="E456" s="191" t="s">
        <v>2662</v>
      </c>
      <c r="F456" s="202">
        <v>1</v>
      </c>
      <c r="G456" s="202">
        <v>1</v>
      </c>
      <c r="H456" s="174" t="s">
        <v>82</v>
      </c>
      <c r="I456" s="193" t="s">
        <v>1548</v>
      </c>
      <c r="J456" s="193" t="s">
        <v>80</v>
      </c>
      <c r="K456" s="203"/>
      <c r="L456" s="175" t="s">
        <v>1838</v>
      </c>
    </row>
    <row r="457" spans="1:12" s="22" customFormat="1" ht="132.75" customHeight="1">
      <c r="A457" s="242">
        <v>410</v>
      </c>
      <c r="B457" s="170" t="s">
        <v>2657</v>
      </c>
      <c r="C457" s="175" t="s">
        <v>2061</v>
      </c>
      <c r="D457" s="186" t="s">
        <v>2062</v>
      </c>
      <c r="E457" s="191" t="s">
        <v>2063</v>
      </c>
      <c r="F457" s="202">
        <v>1</v>
      </c>
      <c r="G457" s="202">
        <v>1</v>
      </c>
      <c r="H457" s="174" t="s">
        <v>82</v>
      </c>
      <c r="I457" s="193" t="s">
        <v>1548</v>
      </c>
      <c r="J457" s="193" t="s">
        <v>80</v>
      </c>
      <c r="K457" s="203"/>
      <c r="L457" s="175" t="s">
        <v>1839</v>
      </c>
    </row>
    <row r="458" spans="1:12" s="22" customFormat="1" ht="158.25" customHeight="1">
      <c r="A458" s="242">
        <v>411</v>
      </c>
      <c r="B458" s="170" t="s">
        <v>2657</v>
      </c>
      <c r="C458" s="175" t="s">
        <v>2064</v>
      </c>
      <c r="D458" s="186" t="s">
        <v>2065</v>
      </c>
      <c r="E458" s="191" t="s">
        <v>2066</v>
      </c>
      <c r="F458" s="202">
        <v>1</v>
      </c>
      <c r="G458" s="202">
        <v>1</v>
      </c>
      <c r="H458" s="174" t="s">
        <v>82</v>
      </c>
      <c r="I458" s="193" t="s">
        <v>1548</v>
      </c>
      <c r="J458" s="193" t="s">
        <v>80</v>
      </c>
      <c r="K458" s="203"/>
      <c r="L458" s="175" t="s">
        <v>1840</v>
      </c>
    </row>
    <row r="459" spans="1:12" s="22" customFormat="1" ht="149.25" customHeight="1">
      <c r="A459" s="242">
        <v>412</v>
      </c>
      <c r="B459" s="170" t="s">
        <v>2657</v>
      </c>
      <c r="C459" s="175" t="s">
        <v>2067</v>
      </c>
      <c r="D459" s="186" t="s">
        <v>1546</v>
      </c>
      <c r="E459" s="191" t="s">
        <v>2068</v>
      </c>
      <c r="F459" s="202">
        <v>1</v>
      </c>
      <c r="G459" s="202">
        <v>1</v>
      </c>
      <c r="H459" s="174" t="s">
        <v>82</v>
      </c>
      <c r="I459" s="193" t="s">
        <v>1548</v>
      </c>
      <c r="J459" s="193" t="s">
        <v>80</v>
      </c>
      <c r="K459" s="203"/>
      <c r="L459" s="175" t="s">
        <v>1841</v>
      </c>
    </row>
    <row r="460" spans="1:12" s="22" customFormat="1" ht="152.25" customHeight="1">
      <c r="A460" s="242">
        <v>413</v>
      </c>
      <c r="B460" s="170" t="s">
        <v>2657</v>
      </c>
      <c r="C460" s="175" t="s">
        <v>2069</v>
      </c>
      <c r="D460" s="186" t="s">
        <v>2070</v>
      </c>
      <c r="E460" s="191" t="s">
        <v>2071</v>
      </c>
      <c r="F460" s="202">
        <v>1</v>
      </c>
      <c r="G460" s="202">
        <v>1</v>
      </c>
      <c r="H460" s="174" t="s">
        <v>82</v>
      </c>
      <c r="I460" s="193" t="s">
        <v>1548</v>
      </c>
      <c r="J460" s="193" t="s">
        <v>80</v>
      </c>
      <c r="K460" s="203"/>
      <c r="L460" s="175" t="s">
        <v>1834</v>
      </c>
    </row>
    <row r="461" spans="1:12" s="22" customFormat="1" ht="150.75" customHeight="1">
      <c r="A461" s="242">
        <v>414</v>
      </c>
      <c r="B461" s="170" t="s">
        <v>2657</v>
      </c>
      <c r="C461" s="175" t="s">
        <v>2072</v>
      </c>
      <c r="D461" s="186" t="s">
        <v>2073</v>
      </c>
      <c r="E461" s="191" t="s">
        <v>2074</v>
      </c>
      <c r="F461" s="202">
        <v>1</v>
      </c>
      <c r="G461" s="202">
        <v>1</v>
      </c>
      <c r="H461" s="174" t="s">
        <v>82</v>
      </c>
      <c r="I461" s="193" t="s">
        <v>1548</v>
      </c>
      <c r="J461" s="193" t="s">
        <v>80</v>
      </c>
      <c r="K461" s="203"/>
      <c r="L461" s="175" t="s">
        <v>1835</v>
      </c>
    </row>
    <row r="462" spans="1:12" s="22" customFormat="1" ht="148.5" customHeight="1">
      <c r="A462" s="242">
        <v>415</v>
      </c>
      <c r="B462" s="170" t="s">
        <v>2657</v>
      </c>
      <c r="C462" s="175" t="s">
        <v>2075</v>
      </c>
      <c r="D462" s="186" t="s">
        <v>887</v>
      </c>
      <c r="E462" s="191" t="s">
        <v>888</v>
      </c>
      <c r="F462" s="202">
        <v>1</v>
      </c>
      <c r="G462" s="202">
        <v>1</v>
      </c>
      <c r="H462" s="174" t="s">
        <v>82</v>
      </c>
      <c r="I462" s="193" t="s">
        <v>1548</v>
      </c>
      <c r="J462" s="193" t="s">
        <v>80</v>
      </c>
      <c r="K462" s="203"/>
      <c r="L462" s="175" t="s">
        <v>1836</v>
      </c>
    </row>
    <row r="463" spans="1:12" s="22" customFormat="1" ht="150" customHeight="1">
      <c r="A463" s="242">
        <v>416</v>
      </c>
      <c r="B463" s="170" t="s">
        <v>2657</v>
      </c>
      <c r="C463" s="175" t="s">
        <v>889</v>
      </c>
      <c r="D463" s="186" t="s">
        <v>890</v>
      </c>
      <c r="E463" s="191" t="s">
        <v>891</v>
      </c>
      <c r="F463" s="202">
        <v>1</v>
      </c>
      <c r="G463" s="202">
        <v>1</v>
      </c>
      <c r="H463" s="174" t="s">
        <v>82</v>
      </c>
      <c r="I463" s="193" t="s">
        <v>1548</v>
      </c>
      <c r="J463" s="193" t="s">
        <v>80</v>
      </c>
      <c r="K463" s="203"/>
      <c r="L463" s="175" t="s">
        <v>1837</v>
      </c>
    </row>
    <row r="464" spans="1:12" s="22" customFormat="1" ht="129" customHeight="1">
      <c r="A464" s="242">
        <v>417</v>
      </c>
      <c r="B464" s="170" t="s">
        <v>892</v>
      </c>
      <c r="C464" s="175" t="s">
        <v>893</v>
      </c>
      <c r="D464" s="186"/>
      <c r="E464" s="191"/>
      <c r="F464" s="202">
        <v>1719000</v>
      </c>
      <c r="G464" s="202">
        <v>1719000</v>
      </c>
      <c r="H464" s="174" t="s">
        <v>82</v>
      </c>
      <c r="I464" s="193" t="s">
        <v>894</v>
      </c>
      <c r="J464" s="193" t="s">
        <v>80</v>
      </c>
      <c r="K464" s="203"/>
      <c r="L464" s="175"/>
    </row>
    <row r="465" spans="1:12" s="22" customFormat="1" ht="153.75" customHeight="1">
      <c r="A465" s="242">
        <v>418</v>
      </c>
      <c r="B465" s="170" t="s">
        <v>895</v>
      </c>
      <c r="C465" s="175" t="s">
        <v>896</v>
      </c>
      <c r="D465" s="186" t="s">
        <v>897</v>
      </c>
      <c r="E465" s="191" t="s">
        <v>898</v>
      </c>
      <c r="F465" s="202">
        <v>84656</v>
      </c>
      <c r="G465" s="202">
        <v>84656</v>
      </c>
      <c r="H465" s="359" t="s">
        <v>82</v>
      </c>
      <c r="I465" s="193" t="s">
        <v>899</v>
      </c>
      <c r="J465" s="193" t="s">
        <v>80</v>
      </c>
      <c r="K465" s="203"/>
      <c r="L465" s="175" t="s">
        <v>1716</v>
      </c>
    </row>
    <row r="466" spans="1:12" s="22" customFormat="1" ht="156.75" customHeight="1">
      <c r="A466" s="242">
        <v>419</v>
      </c>
      <c r="B466" s="170" t="s">
        <v>2657</v>
      </c>
      <c r="C466" s="175" t="s">
        <v>900</v>
      </c>
      <c r="D466" s="186" t="s">
        <v>890</v>
      </c>
      <c r="E466" s="191" t="s">
        <v>901</v>
      </c>
      <c r="F466" s="202">
        <v>1</v>
      </c>
      <c r="G466" s="202">
        <v>1</v>
      </c>
      <c r="H466" s="174" t="s">
        <v>82</v>
      </c>
      <c r="I466" s="193" t="s">
        <v>902</v>
      </c>
      <c r="J466" s="193" t="s">
        <v>80</v>
      </c>
      <c r="K466" s="203"/>
      <c r="L466" s="175" t="s">
        <v>1023</v>
      </c>
    </row>
    <row r="467" spans="1:12" s="22" customFormat="1" ht="160.5" customHeight="1">
      <c r="A467" s="242">
        <v>420</v>
      </c>
      <c r="B467" s="170" t="s">
        <v>2657</v>
      </c>
      <c r="C467" s="175" t="s">
        <v>903</v>
      </c>
      <c r="D467" s="186" t="s">
        <v>904</v>
      </c>
      <c r="E467" s="318" t="s">
        <v>1400</v>
      </c>
      <c r="F467" s="202">
        <v>1</v>
      </c>
      <c r="G467" s="202">
        <v>1</v>
      </c>
      <c r="H467" s="174" t="s">
        <v>82</v>
      </c>
      <c r="I467" s="193" t="s">
        <v>902</v>
      </c>
      <c r="J467" s="193" t="s">
        <v>80</v>
      </c>
      <c r="K467" s="203"/>
      <c r="L467" s="175" t="s">
        <v>1842</v>
      </c>
    </row>
    <row r="468" spans="1:12" s="22" customFormat="1" ht="152.25" customHeight="1">
      <c r="A468" s="242">
        <v>421</v>
      </c>
      <c r="B468" s="170" t="s">
        <v>2657</v>
      </c>
      <c r="C468" s="175" t="s">
        <v>1401</v>
      </c>
      <c r="D468" s="186" t="s">
        <v>1402</v>
      </c>
      <c r="E468" s="191" t="s">
        <v>2066</v>
      </c>
      <c r="F468" s="202">
        <v>1</v>
      </c>
      <c r="G468" s="202">
        <v>1</v>
      </c>
      <c r="H468" s="174" t="s">
        <v>82</v>
      </c>
      <c r="I468" s="193" t="s">
        <v>902</v>
      </c>
      <c r="J468" s="193" t="s">
        <v>80</v>
      </c>
      <c r="K468" s="203"/>
      <c r="L468" s="175" t="s">
        <v>175</v>
      </c>
    </row>
    <row r="469" spans="1:12" s="22" customFormat="1" ht="148.5" customHeight="1">
      <c r="A469" s="242">
        <v>422</v>
      </c>
      <c r="B469" s="170" t="s">
        <v>2657</v>
      </c>
      <c r="C469" s="175" t="s">
        <v>1403</v>
      </c>
      <c r="D469" s="186" t="s">
        <v>1404</v>
      </c>
      <c r="E469" s="191" t="s">
        <v>1405</v>
      </c>
      <c r="F469" s="202">
        <v>1</v>
      </c>
      <c r="G469" s="202">
        <v>1</v>
      </c>
      <c r="H469" s="174" t="s">
        <v>82</v>
      </c>
      <c r="I469" s="193" t="s">
        <v>902</v>
      </c>
      <c r="J469" s="193" t="s">
        <v>80</v>
      </c>
      <c r="K469" s="203"/>
      <c r="L469" s="175" t="s">
        <v>174</v>
      </c>
    </row>
    <row r="470" spans="1:12" s="22" customFormat="1" ht="149.25" customHeight="1">
      <c r="A470" s="242">
        <v>423</v>
      </c>
      <c r="B470" s="170" t="s">
        <v>2657</v>
      </c>
      <c r="C470" s="175" t="s">
        <v>1610</v>
      </c>
      <c r="D470" s="186" t="s">
        <v>1611</v>
      </c>
      <c r="E470" s="191" t="s">
        <v>1612</v>
      </c>
      <c r="F470" s="202">
        <v>1</v>
      </c>
      <c r="G470" s="202">
        <v>1</v>
      </c>
      <c r="H470" s="174" t="s">
        <v>82</v>
      </c>
      <c r="I470" s="193" t="s">
        <v>902</v>
      </c>
      <c r="J470" s="193" t="s">
        <v>80</v>
      </c>
      <c r="K470" s="203"/>
      <c r="L470" s="175" t="s">
        <v>173</v>
      </c>
    </row>
    <row r="471" spans="1:12" s="22" customFormat="1" ht="162.75" customHeight="1">
      <c r="A471" s="242">
        <v>424</v>
      </c>
      <c r="B471" s="170" t="s">
        <v>2657</v>
      </c>
      <c r="C471" s="175" t="s">
        <v>1613</v>
      </c>
      <c r="D471" s="186" t="s">
        <v>1614</v>
      </c>
      <c r="E471" s="191" t="s">
        <v>1615</v>
      </c>
      <c r="F471" s="202">
        <v>1</v>
      </c>
      <c r="G471" s="202">
        <v>1</v>
      </c>
      <c r="H471" s="174" t="s">
        <v>82</v>
      </c>
      <c r="I471" s="193" t="s">
        <v>902</v>
      </c>
      <c r="J471" s="193" t="s">
        <v>80</v>
      </c>
      <c r="K471" s="203"/>
      <c r="L471" s="175" t="s">
        <v>172</v>
      </c>
    </row>
    <row r="472" spans="1:12" s="22" customFormat="1" ht="152.25" customHeight="1">
      <c r="A472" s="242">
        <v>425</v>
      </c>
      <c r="B472" s="170" t="s">
        <v>2657</v>
      </c>
      <c r="C472" s="175" t="s">
        <v>1616</v>
      </c>
      <c r="D472" s="186" t="s">
        <v>1617</v>
      </c>
      <c r="E472" s="191" t="s">
        <v>1618</v>
      </c>
      <c r="F472" s="202">
        <v>1</v>
      </c>
      <c r="G472" s="202">
        <v>1</v>
      </c>
      <c r="H472" s="174" t="s">
        <v>82</v>
      </c>
      <c r="I472" s="193" t="s">
        <v>902</v>
      </c>
      <c r="J472" s="193" t="s">
        <v>80</v>
      </c>
      <c r="K472" s="203"/>
      <c r="L472" s="175" t="s">
        <v>171</v>
      </c>
    </row>
    <row r="473" spans="1:12" s="22" customFormat="1" ht="127.5" customHeight="1">
      <c r="A473" s="242">
        <v>426</v>
      </c>
      <c r="B473" s="170" t="s">
        <v>2657</v>
      </c>
      <c r="C473" s="175" t="s">
        <v>1619</v>
      </c>
      <c r="D473" s="186" t="s">
        <v>1620</v>
      </c>
      <c r="E473" s="191" t="s">
        <v>1621</v>
      </c>
      <c r="F473" s="202">
        <v>1</v>
      </c>
      <c r="G473" s="202">
        <v>1</v>
      </c>
      <c r="H473" s="174" t="s">
        <v>82</v>
      </c>
      <c r="I473" s="193" t="s">
        <v>902</v>
      </c>
      <c r="J473" s="193" t="s">
        <v>80</v>
      </c>
      <c r="K473" s="203"/>
      <c r="L473" s="175" t="s">
        <v>170</v>
      </c>
    </row>
    <row r="474" spans="1:12" s="22" customFormat="1" ht="129" customHeight="1">
      <c r="A474" s="242">
        <v>427</v>
      </c>
      <c r="B474" s="170" t="s">
        <v>2657</v>
      </c>
      <c r="C474" s="175" t="s">
        <v>1616</v>
      </c>
      <c r="D474" s="186" t="s">
        <v>1622</v>
      </c>
      <c r="E474" s="191" t="s">
        <v>1623</v>
      </c>
      <c r="F474" s="202">
        <v>1</v>
      </c>
      <c r="G474" s="202">
        <v>1</v>
      </c>
      <c r="H474" s="174" t="s">
        <v>82</v>
      </c>
      <c r="I474" s="193" t="s">
        <v>902</v>
      </c>
      <c r="J474" s="193" t="s">
        <v>80</v>
      </c>
      <c r="K474" s="203"/>
      <c r="L474" s="175" t="s">
        <v>169</v>
      </c>
    </row>
    <row r="475" spans="1:12" s="22" customFormat="1" ht="148.5" customHeight="1">
      <c r="A475" s="242">
        <v>428</v>
      </c>
      <c r="B475" s="170" t="s">
        <v>2657</v>
      </c>
      <c r="C475" s="175" t="s">
        <v>1624</v>
      </c>
      <c r="D475" s="186" t="s">
        <v>1625</v>
      </c>
      <c r="E475" s="191" t="s">
        <v>1626</v>
      </c>
      <c r="F475" s="202">
        <v>1</v>
      </c>
      <c r="G475" s="202">
        <v>1</v>
      </c>
      <c r="H475" s="174" t="s">
        <v>82</v>
      </c>
      <c r="I475" s="193" t="s">
        <v>902</v>
      </c>
      <c r="J475" s="193" t="s">
        <v>80</v>
      </c>
      <c r="K475" s="203"/>
      <c r="L475" s="175" t="s">
        <v>169</v>
      </c>
    </row>
    <row r="476" spans="1:12" s="22" customFormat="1" ht="153.75" customHeight="1">
      <c r="A476" s="242">
        <v>429</v>
      </c>
      <c r="B476" s="170" t="s">
        <v>2657</v>
      </c>
      <c r="C476" s="175" t="s">
        <v>1627</v>
      </c>
      <c r="D476" s="186" t="s">
        <v>1628</v>
      </c>
      <c r="E476" s="191" t="s">
        <v>2071</v>
      </c>
      <c r="F476" s="202">
        <v>1</v>
      </c>
      <c r="G476" s="202">
        <v>1</v>
      </c>
      <c r="H476" s="174" t="s">
        <v>82</v>
      </c>
      <c r="I476" s="193" t="s">
        <v>902</v>
      </c>
      <c r="J476" s="193" t="s">
        <v>80</v>
      </c>
      <c r="K476" s="203"/>
      <c r="L476" s="175" t="s">
        <v>168</v>
      </c>
    </row>
    <row r="477" spans="1:12" s="22" customFormat="1" ht="159.75" customHeight="1">
      <c r="A477" s="242">
        <v>430</v>
      </c>
      <c r="B477" s="170" t="s">
        <v>2657</v>
      </c>
      <c r="C477" s="175" t="s">
        <v>1629</v>
      </c>
      <c r="D477" s="186" t="s">
        <v>1630</v>
      </c>
      <c r="E477" s="191" t="s">
        <v>2068</v>
      </c>
      <c r="F477" s="202">
        <v>1</v>
      </c>
      <c r="G477" s="202">
        <v>1</v>
      </c>
      <c r="H477" s="174" t="s">
        <v>82</v>
      </c>
      <c r="I477" s="193" t="s">
        <v>902</v>
      </c>
      <c r="J477" s="193" t="s">
        <v>80</v>
      </c>
      <c r="K477" s="203"/>
      <c r="L477" s="175" t="s">
        <v>1844</v>
      </c>
    </row>
    <row r="478" spans="1:12" s="22" customFormat="1" ht="150.75" customHeight="1">
      <c r="A478" s="242">
        <v>431</v>
      </c>
      <c r="B478" s="170" t="s">
        <v>2657</v>
      </c>
      <c r="C478" s="175" t="s">
        <v>1631</v>
      </c>
      <c r="D478" s="186" t="s">
        <v>1632</v>
      </c>
      <c r="E478" s="191" t="s">
        <v>1633</v>
      </c>
      <c r="F478" s="202">
        <v>1</v>
      </c>
      <c r="G478" s="202">
        <v>1</v>
      </c>
      <c r="H478" s="174" t="s">
        <v>82</v>
      </c>
      <c r="I478" s="193" t="s">
        <v>902</v>
      </c>
      <c r="J478" s="193" t="s">
        <v>80</v>
      </c>
      <c r="K478" s="275"/>
      <c r="L478" s="175" t="s">
        <v>1843</v>
      </c>
    </row>
    <row r="479" spans="1:12" s="22" customFormat="1" ht="156.75" customHeight="1">
      <c r="A479" s="242">
        <v>432</v>
      </c>
      <c r="B479" s="170" t="s">
        <v>2657</v>
      </c>
      <c r="C479" s="175" t="s">
        <v>1634</v>
      </c>
      <c r="D479" s="186" t="s">
        <v>1635</v>
      </c>
      <c r="E479" s="191" t="s">
        <v>1636</v>
      </c>
      <c r="F479" s="202">
        <v>1</v>
      </c>
      <c r="G479" s="202">
        <v>1</v>
      </c>
      <c r="H479" s="174" t="s">
        <v>82</v>
      </c>
      <c r="I479" s="193" t="s">
        <v>902</v>
      </c>
      <c r="J479" s="193" t="s">
        <v>80</v>
      </c>
      <c r="K479" s="203"/>
      <c r="L479" s="175" t="s">
        <v>2644</v>
      </c>
    </row>
    <row r="480" spans="1:12" s="22" customFormat="1" ht="143.25" customHeight="1">
      <c r="A480" s="242">
        <v>433</v>
      </c>
      <c r="B480" s="170" t="s">
        <v>2657</v>
      </c>
      <c r="C480" s="175" t="s">
        <v>2445</v>
      </c>
      <c r="D480" s="186" t="s">
        <v>1637</v>
      </c>
      <c r="E480" s="191" t="s">
        <v>1636</v>
      </c>
      <c r="F480" s="202">
        <v>1</v>
      </c>
      <c r="G480" s="202">
        <v>1</v>
      </c>
      <c r="H480" s="174" t="s">
        <v>82</v>
      </c>
      <c r="I480" s="193" t="s">
        <v>902</v>
      </c>
      <c r="J480" s="193" t="s">
        <v>80</v>
      </c>
      <c r="K480" s="203"/>
      <c r="L480" s="175" t="s">
        <v>2643</v>
      </c>
    </row>
    <row r="481" spans="1:12" s="22" customFormat="1" ht="103.5" customHeight="1">
      <c r="A481" s="242">
        <v>434</v>
      </c>
      <c r="B481" s="170" t="s">
        <v>1638</v>
      </c>
      <c r="C481" s="175" t="s">
        <v>1639</v>
      </c>
      <c r="D481" s="186" t="s">
        <v>1640</v>
      </c>
      <c r="E481" s="191" t="s">
        <v>1641</v>
      </c>
      <c r="F481" s="202">
        <v>14979398.62</v>
      </c>
      <c r="G481" s="202">
        <v>0</v>
      </c>
      <c r="H481" s="174" t="s">
        <v>82</v>
      </c>
      <c r="I481" s="193" t="s">
        <v>196</v>
      </c>
      <c r="J481" s="193" t="s">
        <v>80</v>
      </c>
      <c r="K481" s="203"/>
      <c r="L481" s="175" t="s">
        <v>2233</v>
      </c>
    </row>
    <row r="482" spans="1:12" s="22" customFormat="1" ht="85.5" customHeight="1">
      <c r="A482" s="242">
        <v>435</v>
      </c>
      <c r="B482" s="170" t="s">
        <v>197</v>
      </c>
      <c r="C482" s="175" t="s">
        <v>1639</v>
      </c>
      <c r="D482" s="186" t="s">
        <v>198</v>
      </c>
      <c r="E482" s="191" t="s">
        <v>199</v>
      </c>
      <c r="F482" s="202">
        <v>5138289</v>
      </c>
      <c r="G482" s="202">
        <v>3206051</v>
      </c>
      <c r="H482" s="174" t="s">
        <v>82</v>
      </c>
      <c r="I482" s="193" t="s">
        <v>196</v>
      </c>
      <c r="J482" s="193" t="s">
        <v>80</v>
      </c>
      <c r="K482" s="203"/>
      <c r="L482" s="175"/>
    </row>
    <row r="483" spans="1:12" s="22" customFormat="1" ht="109.5" customHeight="1">
      <c r="A483" s="242">
        <v>436</v>
      </c>
      <c r="B483" s="170" t="s">
        <v>2325</v>
      </c>
      <c r="C483" s="175" t="s">
        <v>200</v>
      </c>
      <c r="D483" s="186" t="s">
        <v>678</v>
      </c>
      <c r="E483" s="191" t="s">
        <v>1869</v>
      </c>
      <c r="F483" s="202">
        <f>914028</f>
        <v>914028</v>
      </c>
      <c r="G483" s="202">
        <f>914028</f>
        <v>914028</v>
      </c>
      <c r="H483" s="174">
        <v>1147822</v>
      </c>
      <c r="I483" s="193" t="s">
        <v>1071</v>
      </c>
      <c r="J483" s="193" t="s">
        <v>80</v>
      </c>
      <c r="K483" s="203"/>
      <c r="L483" s="175" t="s">
        <v>1072</v>
      </c>
    </row>
    <row r="484" spans="1:12" s="22" customFormat="1" ht="87" customHeight="1">
      <c r="A484" s="242">
        <v>437</v>
      </c>
      <c r="B484" s="170" t="s">
        <v>616</v>
      </c>
      <c r="C484" s="175" t="s">
        <v>201</v>
      </c>
      <c r="D484" s="186"/>
      <c r="E484" s="191"/>
      <c r="F484" s="202">
        <v>404132</v>
      </c>
      <c r="G484" s="202">
        <v>404132</v>
      </c>
      <c r="H484" s="174" t="s">
        <v>82</v>
      </c>
      <c r="I484" s="193" t="s">
        <v>202</v>
      </c>
      <c r="J484" s="193" t="s">
        <v>80</v>
      </c>
      <c r="K484" s="203"/>
      <c r="L484" s="175"/>
    </row>
    <row r="485" spans="1:12" s="22" customFormat="1" ht="97.5" customHeight="1">
      <c r="A485" s="242">
        <v>438</v>
      </c>
      <c r="B485" s="170" t="s">
        <v>203</v>
      </c>
      <c r="C485" s="175" t="s">
        <v>204</v>
      </c>
      <c r="D485" s="186" t="s">
        <v>205</v>
      </c>
      <c r="E485" s="191" t="s">
        <v>206</v>
      </c>
      <c r="F485" s="202">
        <v>1</v>
      </c>
      <c r="G485" s="202">
        <v>1</v>
      </c>
      <c r="H485" s="174" t="s">
        <v>82</v>
      </c>
      <c r="I485" s="193" t="s">
        <v>207</v>
      </c>
      <c r="J485" s="193" t="s">
        <v>80</v>
      </c>
      <c r="K485" s="203"/>
      <c r="L485" s="175"/>
    </row>
    <row r="486" spans="1:12" s="22" customFormat="1" ht="153" customHeight="1">
      <c r="A486" s="242">
        <v>439</v>
      </c>
      <c r="B486" s="170" t="s">
        <v>2332</v>
      </c>
      <c r="C486" s="175" t="s">
        <v>208</v>
      </c>
      <c r="D486" s="186" t="s">
        <v>209</v>
      </c>
      <c r="E486" s="191" t="s">
        <v>210</v>
      </c>
      <c r="F486" s="202">
        <v>1</v>
      </c>
      <c r="G486" s="202">
        <v>1</v>
      </c>
      <c r="H486" s="174" t="s">
        <v>82</v>
      </c>
      <c r="I486" s="193" t="s">
        <v>207</v>
      </c>
      <c r="J486" s="193" t="s">
        <v>80</v>
      </c>
      <c r="K486" s="203"/>
      <c r="L486" s="175" t="s">
        <v>2645</v>
      </c>
    </row>
    <row r="487" spans="1:12" s="22" customFormat="1" ht="135.75" customHeight="1">
      <c r="A487" s="242">
        <v>440</v>
      </c>
      <c r="B487" s="170" t="s">
        <v>2311</v>
      </c>
      <c r="C487" s="175" t="s">
        <v>211</v>
      </c>
      <c r="D487" s="186" t="s">
        <v>212</v>
      </c>
      <c r="E487" s="191" t="s">
        <v>213</v>
      </c>
      <c r="F487" s="325">
        <v>4897958</v>
      </c>
      <c r="G487" s="325">
        <v>4897958</v>
      </c>
      <c r="H487" s="359">
        <v>4897958</v>
      </c>
      <c r="I487" s="326" t="s">
        <v>2312</v>
      </c>
      <c r="J487" s="193" t="s">
        <v>80</v>
      </c>
      <c r="K487" s="203"/>
      <c r="L487" s="175" t="s">
        <v>2432</v>
      </c>
    </row>
    <row r="488" spans="1:12" s="22" customFormat="1" ht="111.75" customHeight="1">
      <c r="A488" s="242">
        <v>441</v>
      </c>
      <c r="B488" s="170" t="s">
        <v>745</v>
      </c>
      <c r="C488" s="175" t="s">
        <v>2449</v>
      </c>
      <c r="D488" s="186"/>
      <c r="E488" s="191" t="s">
        <v>2612</v>
      </c>
      <c r="F488" s="202">
        <v>1</v>
      </c>
      <c r="G488" s="202">
        <v>0</v>
      </c>
      <c r="H488" s="174" t="s">
        <v>82</v>
      </c>
      <c r="I488" s="193" t="s">
        <v>1939</v>
      </c>
      <c r="J488" s="193" t="s">
        <v>80</v>
      </c>
      <c r="K488" s="203"/>
      <c r="L488" s="175"/>
    </row>
    <row r="489" spans="1:12" s="22" customFormat="1" ht="95.25" customHeight="1">
      <c r="A489" s="242">
        <v>442</v>
      </c>
      <c r="B489" s="170" t="s">
        <v>740</v>
      </c>
      <c r="C489" s="175" t="s">
        <v>2450</v>
      </c>
      <c r="D489" s="186"/>
      <c r="E489" s="191" t="s">
        <v>2540</v>
      </c>
      <c r="F489" s="202">
        <v>1</v>
      </c>
      <c r="G489" s="202">
        <v>0</v>
      </c>
      <c r="H489" s="174" t="s">
        <v>82</v>
      </c>
      <c r="I489" s="193" t="s">
        <v>1939</v>
      </c>
      <c r="J489" s="193" t="s">
        <v>80</v>
      </c>
      <c r="K489" s="203"/>
      <c r="L489" s="175"/>
    </row>
    <row r="490" spans="1:12" s="22" customFormat="1" ht="97.5" customHeight="1">
      <c r="A490" s="242">
        <v>443</v>
      </c>
      <c r="B490" s="170" t="s">
        <v>2559</v>
      </c>
      <c r="C490" s="175" t="s">
        <v>2451</v>
      </c>
      <c r="D490" s="186"/>
      <c r="E490" s="191" t="s">
        <v>2605</v>
      </c>
      <c r="F490" s="202">
        <v>1</v>
      </c>
      <c r="G490" s="202">
        <v>0</v>
      </c>
      <c r="H490" s="174" t="s">
        <v>82</v>
      </c>
      <c r="I490" s="193" t="s">
        <v>1939</v>
      </c>
      <c r="J490" s="193" t="s">
        <v>80</v>
      </c>
      <c r="K490" s="203"/>
      <c r="L490" s="175"/>
    </row>
    <row r="491" spans="1:12" s="22" customFormat="1" ht="93.75" customHeight="1">
      <c r="A491" s="242">
        <v>444</v>
      </c>
      <c r="B491" s="170" t="s">
        <v>740</v>
      </c>
      <c r="C491" s="175" t="s">
        <v>2452</v>
      </c>
      <c r="D491" s="186"/>
      <c r="E491" s="191" t="s">
        <v>1206</v>
      </c>
      <c r="F491" s="202">
        <v>1411441</v>
      </c>
      <c r="G491" s="202">
        <v>1411440</v>
      </c>
      <c r="H491" s="174" t="s">
        <v>82</v>
      </c>
      <c r="I491" s="193" t="s">
        <v>1939</v>
      </c>
      <c r="J491" s="193" t="s">
        <v>80</v>
      </c>
      <c r="K491" s="203"/>
      <c r="L491" s="175"/>
    </row>
    <row r="492" spans="1:12" s="22" customFormat="1" ht="81" customHeight="1">
      <c r="A492" s="242">
        <v>445</v>
      </c>
      <c r="B492" s="170" t="s">
        <v>2559</v>
      </c>
      <c r="C492" s="175" t="s">
        <v>2453</v>
      </c>
      <c r="D492" s="186"/>
      <c r="E492" s="191" t="s">
        <v>742</v>
      </c>
      <c r="F492" s="202">
        <v>1</v>
      </c>
      <c r="G492" s="202">
        <v>0</v>
      </c>
      <c r="H492" s="174" t="s">
        <v>82</v>
      </c>
      <c r="I492" s="193" t="s">
        <v>1939</v>
      </c>
      <c r="J492" s="193" t="s">
        <v>80</v>
      </c>
      <c r="K492" s="203"/>
      <c r="L492" s="175"/>
    </row>
    <row r="493" spans="1:12" s="22" customFormat="1" ht="90.75" customHeight="1">
      <c r="A493" s="242">
        <v>446</v>
      </c>
      <c r="B493" s="170" t="s">
        <v>745</v>
      </c>
      <c r="C493" s="175" t="s">
        <v>2454</v>
      </c>
      <c r="D493" s="186"/>
      <c r="E493" s="191" t="s">
        <v>742</v>
      </c>
      <c r="F493" s="202">
        <v>1</v>
      </c>
      <c r="G493" s="202">
        <v>0</v>
      </c>
      <c r="H493" s="174" t="s">
        <v>82</v>
      </c>
      <c r="I493" s="193" t="s">
        <v>1939</v>
      </c>
      <c r="J493" s="193" t="s">
        <v>80</v>
      </c>
      <c r="K493" s="203"/>
      <c r="L493" s="175"/>
    </row>
    <row r="494" spans="1:12" s="22" customFormat="1" ht="90.75" customHeight="1">
      <c r="A494" s="242">
        <v>447</v>
      </c>
      <c r="B494" s="170" t="s">
        <v>740</v>
      </c>
      <c r="C494" s="175" t="s">
        <v>2455</v>
      </c>
      <c r="D494" s="186"/>
      <c r="E494" s="191" t="s">
        <v>2456</v>
      </c>
      <c r="F494" s="202">
        <v>1</v>
      </c>
      <c r="G494" s="202">
        <v>0</v>
      </c>
      <c r="H494" s="174" t="s">
        <v>82</v>
      </c>
      <c r="I494" s="193" t="s">
        <v>1939</v>
      </c>
      <c r="J494" s="193" t="s">
        <v>80</v>
      </c>
      <c r="K494" s="203"/>
      <c r="L494" s="175"/>
    </row>
    <row r="495" spans="1:12" s="22" customFormat="1" ht="97.5" customHeight="1">
      <c r="A495" s="242">
        <v>448</v>
      </c>
      <c r="B495" s="170" t="s">
        <v>740</v>
      </c>
      <c r="C495" s="175" t="s">
        <v>2457</v>
      </c>
      <c r="D495" s="186"/>
      <c r="E495" s="191" t="s">
        <v>2458</v>
      </c>
      <c r="F495" s="202">
        <v>1</v>
      </c>
      <c r="G495" s="202">
        <v>0</v>
      </c>
      <c r="H495" s="174" t="s">
        <v>82</v>
      </c>
      <c r="I495" s="193" t="s">
        <v>1939</v>
      </c>
      <c r="J495" s="193" t="s">
        <v>80</v>
      </c>
      <c r="K495" s="203"/>
      <c r="L495" s="175"/>
    </row>
    <row r="496" spans="1:12" s="22" customFormat="1" ht="93.75" customHeight="1">
      <c r="A496" s="242">
        <v>449</v>
      </c>
      <c r="B496" s="170" t="s">
        <v>2657</v>
      </c>
      <c r="C496" s="175" t="s">
        <v>2459</v>
      </c>
      <c r="D496" s="186"/>
      <c r="E496" s="191" t="s">
        <v>2460</v>
      </c>
      <c r="F496" s="202">
        <v>1</v>
      </c>
      <c r="G496" s="202">
        <v>1</v>
      </c>
      <c r="H496" s="174" t="s">
        <v>82</v>
      </c>
      <c r="I496" s="193" t="s">
        <v>902</v>
      </c>
      <c r="J496" s="193" t="s">
        <v>80</v>
      </c>
      <c r="K496" s="203"/>
      <c r="L496" s="175"/>
    </row>
    <row r="497" spans="1:12" s="22" customFormat="1" ht="135" customHeight="1">
      <c r="A497" s="242">
        <v>450</v>
      </c>
      <c r="B497" s="170" t="s">
        <v>2657</v>
      </c>
      <c r="C497" s="175" t="s">
        <v>2461</v>
      </c>
      <c r="D497" s="186" t="s">
        <v>2380</v>
      </c>
      <c r="E497" s="191" t="s">
        <v>2462</v>
      </c>
      <c r="F497" s="202">
        <v>1</v>
      </c>
      <c r="G497" s="202">
        <v>1</v>
      </c>
      <c r="H497" s="174" t="s">
        <v>82</v>
      </c>
      <c r="I497" s="193" t="s">
        <v>2374</v>
      </c>
      <c r="J497" s="193" t="s">
        <v>80</v>
      </c>
      <c r="K497" s="203"/>
      <c r="L497" s="175" t="s">
        <v>2381</v>
      </c>
    </row>
    <row r="498" spans="1:12" s="22" customFormat="1" ht="121.5" customHeight="1">
      <c r="A498" s="242">
        <v>451</v>
      </c>
      <c r="B498" s="170" t="s">
        <v>2657</v>
      </c>
      <c r="C498" s="175" t="s">
        <v>2463</v>
      </c>
      <c r="D498" s="186" t="s">
        <v>2382</v>
      </c>
      <c r="E498" s="191" t="s">
        <v>2464</v>
      </c>
      <c r="F498" s="202">
        <v>1</v>
      </c>
      <c r="G498" s="202">
        <v>1</v>
      </c>
      <c r="H498" s="174" t="s">
        <v>82</v>
      </c>
      <c r="I498" s="193" t="s">
        <v>2374</v>
      </c>
      <c r="J498" s="193" t="s">
        <v>80</v>
      </c>
      <c r="K498" s="203"/>
      <c r="L498" s="175" t="s">
        <v>2383</v>
      </c>
    </row>
    <row r="499" spans="1:12" s="22" customFormat="1" ht="116.25" customHeight="1">
      <c r="A499" s="242">
        <v>452</v>
      </c>
      <c r="B499" s="170" t="s">
        <v>2657</v>
      </c>
      <c r="C499" s="175" t="s">
        <v>2465</v>
      </c>
      <c r="D499" s="186" t="s">
        <v>2386</v>
      </c>
      <c r="E499" s="191" t="s">
        <v>2466</v>
      </c>
      <c r="F499" s="202">
        <v>1</v>
      </c>
      <c r="G499" s="202">
        <v>1</v>
      </c>
      <c r="H499" s="174" t="s">
        <v>82</v>
      </c>
      <c r="I499" s="193" t="s">
        <v>2374</v>
      </c>
      <c r="J499" s="193" t="s">
        <v>80</v>
      </c>
      <c r="K499" s="203"/>
      <c r="L499" s="175" t="s">
        <v>2387</v>
      </c>
    </row>
    <row r="500" spans="1:12" s="22" customFormat="1" ht="120" customHeight="1">
      <c r="A500" s="242">
        <v>453</v>
      </c>
      <c r="B500" s="170" t="s">
        <v>2657</v>
      </c>
      <c r="C500" s="175" t="s">
        <v>2076</v>
      </c>
      <c r="D500" s="186" t="s">
        <v>2384</v>
      </c>
      <c r="E500" s="191" t="s">
        <v>2077</v>
      </c>
      <c r="F500" s="202">
        <v>1</v>
      </c>
      <c r="G500" s="202">
        <v>1</v>
      </c>
      <c r="H500" s="174" t="s">
        <v>82</v>
      </c>
      <c r="I500" s="193" t="s">
        <v>2374</v>
      </c>
      <c r="J500" s="193" t="s">
        <v>80</v>
      </c>
      <c r="K500" s="203"/>
      <c r="L500" s="175" t="s">
        <v>2385</v>
      </c>
    </row>
    <row r="501" spans="1:12" s="22" customFormat="1" ht="105.75" customHeight="1">
      <c r="A501" s="242">
        <v>454</v>
      </c>
      <c r="B501" s="170" t="s">
        <v>2657</v>
      </c>
      <c r="C501" s="175" t="s">
        <v>2180</v>
      </c>
      <c r="D501" s="186" t="s">
        <v>2388</v>
      </c>
      <c r="E501" s="191" t="s">
        <v>2079</v>
      </c>
      <c r="F501" s="202">
        <v>1</v>
      </c>
      <c r="G501" s="202">
        <v>1</v>
      </c>
      <c r="H501" s="174" t="s">
        <v>82</v>
      </c>
      <c r="I501" s="193" t="s">
        <v>2374</v>
      </c>
      <c r="J501" s="193" t="s">
        <v>80</v>
      </c>
      <c r="K501" s="203"/>
      <c r="L501" s="175" t="s">
        <v>2389</v>
      </c>
    </row>
    <row r="502" spans="1:12" s="22" customFormat="1" ht="102" customHeight="1">
      <c r="A502" s="242">
        <v>455</v>
      </c>
      <c r="B502" s="170" t="s">
        <v>2657</v>
      </c>
      <c r="C502" s="175" t="s">
        <v>2080</v>
      </c>
      <c r="D502" s="186" t="s">
        <v>2390</v>
      </c>
      <c r="E502" s="191" t="s">
        <v>2081</v>
      </c>
      <c r="F502" s="202">
        <v>1</v>
      </c>
      <c r="G502" s="202">
        <v>1</v>
      </c>
      <c r="H502" s="174" t="s">
        <v>82</v>
      </c>
      <c r="I502" s="193" t="s">
        <v>2374</v>
      </c>
      <c r="J502" s="193" t="s">
        <v>80</v>
      </c>
      <c r="K502" s="203"/>
      <c r="L502" s="175" t="s">
        <v>2391</v>
      </c>
    </row>
    <row r="503" spans="1:12" s="22" customFormat="1" ht="96" customHeight="1">
      <c r="A503" s="242">
        <v>456</v>
      </c>
      <c r="B503" s="170" t="s">
        <v>2657</v>
      </c>
      <c r="C503" s="175" t="s">
        <v>2082</v>
      </c>
      <c r="D503" s="186" t="s">
        <v>2392</v>
      </c>
      <c r="E503" s="191" t="s">
        <v>2083</v>
      </c>
      <c r="F503" s="202">
        <v>1</v>
      </c>
      <c r="G503" s="202">
        <v>1</v>
      </c>
      <c r="H503" s="174" t="s">
        <v>82</v>
      </c>
      <c r="I503" s="193" t="s">
        <v>2374</v>
      </c>
      <c r="J503" s="193" t="s">
        <v>80</v>
      </c>
      <c r="K503" s="203"/>
      <c r="L503" s="175" t="s">
        <v>2393</v>
      </c>
    </row>
    <row r="504" spans="1:12" s="22" customFormat="1" ht="127.5" customHeight="1">
      <c r="A504" s="242">
        <v>457</v>
      </c>
      <c r="B504" s="170" t="s">
        <v>2657</v>
      </c>
      <c r="C504" s="175" t="s">
        <v>2084</v>
      </c>
      <c r="D504" s="186" t="s">
        <v>2394</v>
      </c>
      <c r="E504" s="191" t="s">
        <v>2448</v>
      </c>
      <c r="F504" s="202">
        <v>1</v>
      </c>
      <c r="G504" s="202">
        <v>1</v>
      </c>
      <c r="H504" s="174" t="s">
        <v>82</v>
      </c>
      <c r="I504" s="193" t="s">
        <v>2374</v>
      </c>
      <c r="J504" s="193" t="s">
        <v>80</v>
      </c>
      <c r="K504" s="203"/>
      <c r="L504" s="175" t="s">
        <v>2395</v>
      </c>
    </row>
    <row r="505" spans="1:12" s="22" customFormat="1" ht="129.75" customHeight="1">
      <c r="A505" s="242">
        <v>458</v>
      </c>
      <c r="B505" s="170" t="s">
        <v>2657</v>
      </c>
      <c r="C505" s="175" t="s">
        <v>2085</v>
      </c>
      <c r="D505" s="186" t="s">
        <v>2396</v>
      </c>
      <c r="E505" s="191" t="s">
        <v>2086</v>
      </c>
      <c r="F505" s="202">
        <v>1</v>
      </c>
      <c r="G505" s="202">
        <v>1</v>
      </c>
      <c r="H505" s="174" t="s">
        <v>82</v>
      </c>
      <c r="I505" s="193" t="s">
        <v>2374</v>
      </c>
      <c r="J505" s="193" t="s">
        <v>80</v>
      </c>
      <c r="K505" s="203"/>
      <c r="L505" s="175" t="s">
        <v>2397</v>
      </c>
    </row>
    <row r="506" spans="1:12" s="22" customFormat="1" ht="114" customHeight="1">
      <c r="A506" s="242">
        <v>459</v>
      </c>
      <c r="B506" s="170" t="s">
        <v>2657</v>
      </c>
      <c r="C506" s="175" t="s">
        <v>2087</v>
      </c>
      <c r="D506" s="186" t="s">
        <v>2398</v>
      </c>
      <c r="E506" s="191" t="s">
        <v>2088</v>
      </c>
      <c r="F506" s="202">
        <v>1</v>
      </c>
      <c r="G506" s="202">
        <v>1</v>
      </c>
      <c r="H506" s="174" t="s">
        <v>82</v>
      </c>
      <c r="I506" s="193" t="s">
        <v>902</v>
      </c>
      <c r="J506" s="193" t="s">
        <v>80</v>
      </c>
      <c r="K506" s="203"/>
      <c r="L506" s="175" t="s">
        <v>2399</v>
      </c>
    </row>
    <row r="507" spans="1:12" s="22" customFormat="1" ht="105" customHeight="1">
      <c r="A507" s="242">
        <v>460</v>
      </c>
      <c r="B507" s="170" t="s">
        <v>2657</v>
      </c>
      <c r="C507" s="175" t="s">
        <v>2089</v>
      </c>
      <c r="D507" s="186" t="s">
        <v>2400</v>
      </c>
      <c r="E507" s="191" t="s">
        <v>2090</v>
      </c>
      <c r="F507" s="202">
        <v>1</v>
      </c>
      <c r="G507" s="202">
        <v>1</v>
      </c>
      <c r="H507" s="174" t="s">
        <v>82</v>
      </c>
      <c r="I507" s="193" t="s">
        <v>902</v>
      </c>
      <c r="J507" s="193" t="s">
        <v>80</v>
      </c>
      <c r="K507" s="203"/>
      <c r="L507" s="175" t="s">
        <v>2401</v>
      </c>
    </row>
    <row r="508" spans="1:12" s="22" customFormat="1" ht="86.25" customHeight="1">
      <c r="A508" s="242">
        <v>461</v>
      </c>
      <c r="B508" s="170" t="s">
        <v>2657</v>
      </c>
      <c r="C508" s="175" t="s">
        <v>2143</v>
      </c>
      <c r="D508" s="186"/>
      <c r="E508" s="191" t="s">
        <v>2144</v>
      </c>
      <c r="F508" s="202">
        <v>1</v>
      </c>
      <c r="G508" s="202">
        <v>1</v>
      </c>
      <c r="H508" s="174" t="s">
        <v>82</v>
      </c>
      <c r="I508" s="193" t="s">
        <v>902</v>
      </c>
      <c r="J508" s="193" t="s">
        <v>80</v>
      </c>
      <c r="K508" s="203"/>
      <c r="L508" s="175"/>
    </row>
    <row r="509" spans="1:12" s="22" customFormat="1" ht="79.5" customHeight="1">
      <c r="A509" s="242">
        <v>462</v>
      </c>
      <c r="B509" s="170" t="s">
        <v>2657</v>
      </c>
      <c r="C509" s="175" t="s">
        <v>2145</v>
      </c>
      <c r="D509" s="186"/>
      <c r="E509" s="191" t="s">
        <v>2146</v>
      </c>
      <c r="F509" s="202">
        <v>1</v>
      </c>
      <c r="G509" s="202">
        <v>1</v>
      </c>
      <c r="H509" s="174" t="s">
        <v>82</v>
      </c>
      <c r="I509" s="193" t="s">
        <v>902</v>
      </c>
      <c r="J509" s="193" t="s">
        <v>80</v>
      </c>
      <c r="K509" s="203"/>
      <c r="L509" s="175"/>
    </row>
    <row r="510" spans="1:12" s="22" customFormat="1" ht="90.75" customHeight="1">
      <c r="A510" s="242">
        <v>463</v>
      </c>
      <c r="B510" s="170" t="s">
        <v>2657</v>
      </c>
      <c r="C510" s="175" t="s">
        <v>2147</v>
      </c>
      <c r="D510" s="186"/>
      <c r="E510" s="191" t="s">
        <v>2148</v>
      </c>
      <c r="F510" s="202">
        <v>1</v>
      </c>
      <c r="G510" s="202">
        <v>1</v>
      </c>
      <c r="H510" s="174" t="s">
        <v>82</v>
      </c>
      <c r="I510" s="193" t="s">
        <v>902</v>
      </c>
      <c r="J510" s="193" t="s">
        <v>80</v>
      </c>
      <c r="K510" s="203"/>
      <c r="L510" s="175"/>
    </row>
    <row r="511" spans="1:12" s="22" customFormat="1" ht="87.75" customHeight="1">
      <c r="A511" s="242">
        <v>464</v>
      </c>
      <c r="B511" s="170" t="s">
        <v>2657</v>
      </c>
      <c r="C511" s="175" t="s">
        <v>2150</v>
      </c>
      <c r="D511" s="186"/>
      <c r="E511" s="191" t="s">
        <v>2149</v>
      </c>
      <c r="F511" s="202">
        <v>1</v>
      </c>
      <c r="G511" s="202">
        <v>1</v>
      </c>
      <c r="H511" s="174" t="s">
        <v>82</v>
      </c>
      <c r="I511" s="193" t="s">
        <v>902</v>
      </c>
      <c r="J511" s="193" t="s">
        <v>80</v>
      </c>
      <c r="K511" s="203"/>
      <c r="L511" s="175"/>
    </row>
    <row r="512" spans="1:12" s="22" customFormat="1" ht="88.5" customHeight="1">
      <c r="A512" s="242">
        <v>465</v>
      </c>
      <c r="B512" s="170" t="s">
        <v>2657</v>
      </c>
      <c r="C512" s="175" t="s">
        <v>2151</v>
      </c>
      <c r="D512" s="186"/>
      <c r="E512" s="191" t="s">
        <v>2152</v>
      </c>
      <c r="F512" s="202">
        <v>1</v>
      </c>
      <c r="G512" s="202">
        <v>1</v>
      </c>
      <c r="H512" s="174" t="s">
        <v>82</v>
      </c>
      <c r="I512" s="193" t="s">
        <v>902</v>
      </c>
      <c r="J512" s="193" t="s">
        <v>80</v>
      </c>
      <c r="K512" s="203"/>
      <c r="L512" s="175"/>
    </row>
    <row r="513" spans="1:12" s="22" customFormat="1" ht="96" customHeight="1">
      <c r="A513" s="242">
        <v>466</v>
      </c>
      <c r="B513" s="170" t="s">
        <v>2657</v>
      </c>
      <c r="C513" s="175" t="s">
        <v>2496</v>
      </c>
      <c r="D513" s="186"/>
      <c r="E513" s="191" t="s">
        <v>2090</v>
      </c>
      <c r="F513" s="202">
        <v>1</v>
      </c>
      <c r="G513" s="202">
        <v>1</v>
      </c>
      <c r="H513" s="174" t="s">
        <v>82</v>
      </c>
      <c r="I513" s="193" t="s">
        <v>902</v>
      </c>
      <c r="J513" s="193" t="s">
        <v>80</v>
      </c>
      <c r="K513" s="203"/>
      <c r="L513" s="175"/>
    </row>
    <row r="514" spans="1:12" s="22" customFormat="1" ht="87" customHeight="1">
      <c r="A514" s="242">
        <v>467</v>
      </c>
      <c r="B514" s="170" t="s">
        <v>2657</v>
      </c>
      <c r="C514" s="175" t="s">
        <v>2497</v>
      </c>
      <c r="D514" s="186"/>
      <c r="E514" s="191" t="s">
        <v>2498</v>
      </c>
      <c r="F514" s="202">
        <v>1</v>
      </c>
      <c r="G514" s="202">
        <v>1</v>
      </c>
      <c r="H514" s="174" t="s">
        <v>82</v>
      </c>
      <c r="I514" s="193" t="s">
        <v>902</v>
      </c>
      <c r="J514" s="193" t="s">
        <v>80</v>
      </c>
      <c r="K514" s="203"/>
      <c r="L514" s="175"/>
    </row>
    <row r="515" spans="1:12" s="22" customFormat="1" ht="86.25" customHeight="1">
      <c r="A515" s="242">
        <v>468</v>
      </c>
      <c r="B515" s="170" t="s">
        <v>2657</v>
      </c>
      <c r="C515" s="175" t="s">
        <v>2499</v>
      </c>
      <c r="D515" s="186"/>
      <c r="E515" s="191" t="s">
        <v>2500</v>
      </c>
      <c r="F515" s="202">
        <v>1</v>
      </c>
      <c r="G515" s="202">
        <v>1</v>
      </c>
      <c r="H515" s="174" t="s">
        <v>82</v>
      </c>
      <c r="I515" s="193" t="s">
        <v>902</v>
      </c>
      <c r="J515" s="193" t="s">
        <v>80</v>
      </c>
      <c r="K515" s="203"/>
      <c r="L515" s="175"/>
    </row>
    <row r="516" spans="1:12" s="22" customFormat="1" ht="95.25" customHeight="1">
      <c r="A516" s="242">
        <v>469</v>
      </c>
      <c r="B516" s="170" t="s">
        <v>2657</v>
      </c>
      <c r="C516" s="175" t="s">
        <v>2501</v>
      </c>
      <c r="D516" s="186"/>
      <c r="E516" s="191" t="s">
        <v>2502</v>
      </c>
      <c r="F516" s="202">
        <v>1</v>
      </c>
      <c r="G516" s="202">
        <v>1</v>
      </c>
      <c r="H516" s="174" t="s">
        <v>82</v>
      </c>
      <c r="I516" s="193" t="s">
        <v>902</v>
      </c>
      <c r="J516" s="193" t="s">
        <v>80</v>
      </c>
      <c r="K516" s="203"/>
      <c r="L516" s="175"/>
    </row>
    <row r="517" spans="1:12" s="22" customFormat="1" ht="96.75" customHeight="1">
      <c r="A517" s="242">
        <v>470</v>
      </c>
      <c r="B517" s="170" t="s">
        <v>2657</v>
      </c>
      <c r="C517" s="175" t="s">
        <v>2503</v>
      </c>
      <c r="D517" s="186"/>
      <c r="E517" s="191" t="s">
        <v>2504</v>
      </c>
      <c r="F517" s="202">
        <v>1</v>
      </c>
      <c r="G517" s="202">
        <v>1</v>
      </c>
      <c r="H517" s="174" t="s">
        <v>82</v>
      </c>
      <c r="I517" s="193" t="s">
        <v>902</v>
      </c>
      <c r="J517" s="193" t="s">
        <v>80</v>
      </c>
      <c r="K517" s="203"/>
      <c r="L517" s="175"/>
    </row>
    <row r="518" spans="1:12" s="22" customFormat="1" ht="96" customHeight="1">
      <c r="A518" s="242">
        <v>471</v>
      </c>
      <c r="B518" s="170" t="s">
        <v>2657</v>
      </c>
      <c r="C518" s="175" t="s">
        <v>2505</v>
      </c>
      <c r="D518" s="186"/>
      <c r="E518" s="191" t="s">
        <v>2506</v>
      </c>
      <c r="F518" s="202">
        <v>1</v>
      </c>
      <c r="G518" s="202">
        <v>1</v>
      </c>
      <c r="H518" s="174" t="s">
        <v>82</v>
      </c>
      <c r="I518" s="193" t="s">
        <v>902</v>
      </c>
      <c r="J518" s="193" t="s">
        <v>80</v>
      </c>
      <c r="K518" s="203"/>
      <c r="L518" s="175"/>
    </row>
    <row r="519" spans="1:12" s="22" customFormat="1" ht="87.75" customHeight="1">
      <c r="A519" s="242">
        <v>472</v>
      </c>
      <c r="B519" s="170" t="s">
        <v>2657</v>
      </c>
      <c r="C519" s="175" t="s">
        <v>2507</v>
      </c>
      <c r="D519" s="186"/>
      <c r="E519" s="191" t="s">
        <v>2508</v>
      </c>
      <c r="F519" s="202">
        <v>1</v>
      </c>
      <c r="G519" s="202">
        <v>1</v>
      </c>
      <c r="H519" s="174" t="s">
        <v>82</v>
      </c>
      <c r="I519" s="193" t="s">
        <v>902</v>
      </c>
      <c r="J519" s="193" t="s">
        <v>80</v>
      </c>
      <c r="K519" s="203"/>
      <c r="L519" s="175"/>
    </row>
    <row r="520" spans="1:12" s="22" customFormat="1" ht="86.25" customHeight="1">
      <c r="A520" s="242">
        <v>473</v>
      </c>
      <c r="B520" s="170" t="s">
        <v>2657</v>
      </c>
      <c r="C520" s="175" t="s">
        <v>2509</v>
      </c>
      <c r="D520" s="186"/>
      <c r="E520" s="191" t="s">
        <v>2079</v>
      </c>
      <c r="F520" s="202">
        <v>1</v>
      </c>
      <c r="G520" s="202">
        <v>1</v>
      </c>
      <c r="H520" s="174" t="s">
        <v>82</v>
      </c>
      <c r="I520" s="193" t="s">
        <v>902</v>
      </c>
      <c r="J520" s="193" t="s">
        <v>80</v>
      </c>
      <c r="K520" s="203"/>
      <c r="L520" s="175"/>
    </row>
    <row r="521" spans="1:12" s="22" customFormat="1" ht="102" customHeight="1">
      <c r="A521" s="242">
        <v>474</v>
      </c>
      <c r="B521" s="170" t="s">
        <v>2657</v>
      </c>
      <c r="C521" s="175" t="s">
        <v>2078</v>
      </c>
      <c r="D521" s="186" t="s">
        <v>2402</v>
      </c>
      <c r="E521" s="191" t="s">
        <v>2079</v>
      </c>
      <c r="F521" s="202">
        <v>1</v>
      </c>
      <c r="G521" s="202">
        <v>1</v>
      </c>
      <c r="H521" s="174" t="s">
        <v>82</v>
      </c>
      <c r="I521" s="193" t="s">
        <v>2374</v>
      </c>
      <c r="J521" s="193" t="s">
        <v>80</v>
      </c>
      <c r="K521" s="203"/>
      <c r="L521" s="175" t="s">
        <v>2403</v>
      </c>
    </row>
    <row r="522" spans="1:12" s="22" customFormat="1" ht="120.75" customHeight="1">
      <c r="A522" s="242">
        <v>475</v>
      </c>
      <c r="B522" s="170" t="s">
        <v>2657</v>
      </c>
      <c r="C522" s="175" t="s">
        <v>2510</v>
      </c>
      <c r="D522" s="186" t="s">
        <v>2404</v>
      </c>
      <c r="E522" s="191" t="s">
        <v>2511</v>
      </c>
      <c r="F522" s="202">
        <v>1</v>
      </c>
      <c r="G522" s="202">
        <v>1</v>
      </c>
      <c r="H522" s="174" t="s">
        <v>82</v>
      </c>
      <c r="I522" s="193" t="s">
        <v>2407</v>
      </c>
      <c r="J522" s="193" t="s">
        <v>80</v>
      </c>
      <c r="K522" s="203"/>
      <c r="L522" s="175" t="s">
        <v>2405</v>
      </c>
    </row>
    <row r="523" spans="1:12" s="22" customFormat="1" ht="108.75" customHeight="1">
      <c r="A523" s="242">
        <v>476</v>
      </c>
      <c r="B523" s="170" t="s">
        <v>2657</v>
      </c>
      <c r="C523" s="175" t="s">
        <v>756</v>
      </c>
      <c r="D523" s="186" t="s">
        <v>2406</v>
      </c>
      <c r="E523" s="191" t="s">
        <v>757</v>
      </c>
      <c r="F523" s="202">
        <v>1</v>
      </c>
      <c r="G523" s="202">
        <v>1</v>
      </c>
      <c r="H523" s="174" t="s">
        <v>82</v>
      </c>
      <c r="I523" s="193" t="s">
        <v>2407</v>
      </c>
      <c r="J523" s="193" t="s">
        <v>80</v>
      </c>
      <c r="K523" s="203"/>
      <c r="L523" s="175" t="s">
        <v>2408</v>
      </c>
    </row>
    <row r="524" spans="1:12" s="22" customFormat="1" ht="100.5" customHeight="1">
      <c r="A524" s="242">
        <v>477</v>
      </c>
      <c r="B524" s="170" t="s">
        <v>2657</v>
      </c>
      <c r="C524" s="175" t="s">
        <v>758</v>
      </c>
      <c r="D524" s="186" t="s">
        <v>2409</v>
      </c>
      <c r="E524" s="191" t="s">
        <v>759</v>
      </c>
      <c r="F524" s="202">
        <v>1</v>
      </c>
      <c r="G524" s="202">
        <v>1</v>
      </c>
      <c r="H524" s="174" t="s">
        <v>82</v>
      </c>
      <c r="I524" s="193" t="s">
        <v>2374</v>
      </c>
      <c r="J524" s="193" t="s">
        <v>80</v>
      </c>
      <c r="K524" s="203"/>
      <c r="L524" s="175" t="s">
        <v>2410</v>
      </c>
    </row>
    <row r="525" spans="1:12" s="22" customFormat="1" ht="98.25" customHeight="1">
      <c r="A525" s="242">
        <v>478</v>
      </c>
      <c r="B525" s="170" t="s">
        <v>2657</v>
      </c>
      <c r="C525" s="175" t="s">
        <v>760</v>
      </c>
      <c r="D525" s="186" t="s">
        <v>2411</v>
      </c>
      <c r="E525" s="191" t="s">
        <v>761</v>
      </c>
      <c r="F525" s="202">
        <v>1</v>
      </c>
      <c r="G525" s="202">
        <v>1</v>
      </c>
      <c r="H525" s="174" t="s">
        <v>82</v>
      </c>
      <c r="I525" s="193" t="s">
        <v>2374</v>
      </c>
      <c r="J525" s="193" t="s">
        <v>80</v>
      </c>
      <c r="K525" s="203"/>
      <c r="L525" s="175" t="s">
        <v>2412</v>
      </c>
    </row>
    <row r="526" spans="1:12" s="22" customFormat="1" ht="102.75" customHeight="1">
      <c r="A526" s="242">
        <v>479</v>
      </c>
      <c r="B526" s="170" t="s">
        <v>2657</v>
      </c>
      <c r="C526" s="175" t="s">
        <v>762</v>
      </c>
      <c r="D526" s="186" t="s">
        <v>2413</v>
      </c>
      <c r="E526" s="191" t="s">
        <v>763</v>
      </c>
      <c r="F526" s="202">
        <v>1</v>
      </c>
      <c r="G526" s="202">
        <v>1</v>
      </c>
      <c r="H526" s="174" t="s">
        <v>82</v>
      </c>
      <c r="I526" s="193" t="s">
        <v>2374</v>
      </c>
      <c r="J526" s="193" t="s">
        <v>80</v>
      </c>
      <c r="K526" s="203"/>
      <c r="L526" s="175" t="s">
        <v>2414</v>
      </c>
    </row>
    <row r="527" spans="1:12" s="22" customFormat="1" ht="100.5" customHeight="1">
      <c r="A527" s="242">
        <v>480</v>
      </c>
      <c r="B527" s="170" t="s">
        <v>2657</v>
      </c>
      <c r="C527" s="175" t="s">
        <v>764</v>
      </c>
      <c r="D527" s="186" t="s">
        <v>2415</v>
      </c>
      <c r="E527" s="191" t="s">
        <v>765</v>
      </c>
      <c r="F527" s="202">
        <v>1</v>
      </c>
      <c r="G527" s="202">
        <v>1</v>
      </c>
      <c r="H527" s="174" t="s">
        <v>82</v>
      </c>
      <c r="I527" s="193" t="s">
        <v>2374</v>
      </c>
      <c r="J527" s="193" t="s">
        <v>80</v>
      </c>
      <c r="K527" s="203"/>
      <c r="L527" s="175" t="s">
        <v>2416</v>
      </c>
    </row>
    <row r="528" spans="1:12" s="22" customFormat="1" ht="108" customHeight="1">
      <c r="A528" s="242">
        <v>481</v>
      </c>
      <c r="B528" s="170" t="s">
        <v>2657</v>
      </c>
      <c r="C528" s="175" t="s">
        <v>766</v>
      </c>
      <c r="D528" s="186" t="s">
        <v>2417</v>
      </c>
      <c r="E528" s="191" t="s">
        <v>2090</v>
      </c>
      <c r="F528" s="202">
        <v>1</v>
      </c>
      <c r="G528" s="202">
        <v>1</v>
      </c>
      <c r="H528" s="174" t="s">
        <v>82</v>
      </c>
      <c r="I528" s="193" t="s">
        <v>2374</v>
      </c>
      <c r="J528" s="193" t="s">
        <v>80</v>
      </c>
      <c r="K528" s="203"/>
      <c r="L528" s="175" t="s">
        <v>2418</v>
      </c>
    </row>
    <row r="529" spans="1:12" s="22" customFormat="1" ht="119.25" customHeight="1">
      <c r="A529" s="242">
        <v>482</v>
      </c>
      <c r="B529" s="170" t="s">
        <v>2657</v>
      </c>
      <c r="C529" s="175" t="s">
        <v>767</v>
      </c>
      <c r="D529" s="186" t="s">
        <v>2419</v>
      </c>
      <c r="E529" s="191" t="s">
        <v>768</v>
      </c>
      <c r="F529" s="202">
        <v>1</v>
      </c>
      <c r="G529" s="202">
        <v>1</v>
      </c>
      <c r="H529" s="174" t="s">
        <v>82</v>
      </c>
      <c r="I529" s="193" t="s">
        <v>2374</v>
      </c>
      <c r="J529" s="193" t="s">
        <v>80</v>
      </c>
      <c r="K529" s="203"/>
      <c r="L529" s="175" t="s">
        <v>2420</v>
      </c>
    </row>
    <row r="530" spans="1:12" s="22" customFormat="1" ht="116.25" customHeight="1">
      <c r="A530" s="242">
        <v>483</v>
      </c>
      <c r="B530" s="170" t="s">
        <v>2657</v>
      </c>
      <c r="C530" s="175" t="s">
        <v>769</v>
      </c>
      <c r="D530" s="186" t="s">
        <v>2421</v>
      </c>
      <c r="E530" s="191" t="s">
        <v>770</v>
      </c>
      <c r="F530" s="202">
        <v>1</v>
      </c>
      <c r="G530" s="202">
        <v>1</v>
      </c>
      <c r="H530" s="174" t="s">
        <v>82</v>
      </c>
      <c r="I530" s="193" t="s">
        <v>1276</v>
      </c>
      <c r="J530" s="193" t="s">
        <v>80</v>
      </c>
      <c r="K530" s="203"/>
      <c r="L530" s="175" t="s">
        <v>559</v>
      </c>
    </row>
    <row r="531" spans="1:12" s="22" customFormat="1" ht="111" customHeight="1">
      <c r="A531" s="242">
        <v>484</v>
      </c>
      <c r="B531" s="170" t="s">
        <v>2657</v>
      </c>
      <c r="C531" s="175" t="s">
        <v>771</v>
      </c>
      <c r="D531" s="186" t="s">
        <v>560</v>
      </c>
      <c r="E531" s="191" t="s">
        <v>772</v>
      </c>
      <c r="F531" s="202">
        <v>1</v>
      </c>
      <c r="G531" s="202">
        <v>1</v>
      </c>
      <c r="H531" s="174" t="s">
        <v>82</v>
      </c>
      <c r="I531" s="193" t="s">
        <v>1276</v>
      </c>
      <c r="J531" s="193" t="s">
        <v>80</v>
      </c>
      <c r="K531" s="203"/>
      <c r="L531" s="175" t="s">
        <v>561</v>
      </c>
    </row>
    <row r="532" spans="1:12" s="22" customFormat="1" ht="118.5" customHeight="1">
      <c r="A532" s="242">
        <v>485</v>
      </c>
      <c r="B532" s="170" t="s">
        <v>2657</v>
      </c>
      <c r="C532" s="175" t="s">
        <v>773</v>
      </c>
      <c r="D532" s="186" t="s">
        <v>562</v>
      </c>
      <c r="E532" s="191" t="s">
        <v>774</v>
      </c>
      <c r="F532" s="202">
        <v>1</v>
      </c>
      <c r="G532" s="202">
        <v>1</v>
      </c>
      <c r="H532" s="174" t="s">
        <v>82</v>
      </c>
      <c r="I532" s="193" t="s">
        <v>1276</v>
      </c>
      <c r="J532" s="193" t="s">
        <v>80</v>
      </c>
      <c r="K532" s="203"/>
      <c r="L532" s="175" t="s">
        <v>563</v>
      </c>
    </row>
    <row r="533" spans="1:12" s="22" customFormat="1" ht="114.75" customHeight="1">
      <c r="A533" s="242">
        <v>487</v>
      </c>
      <c r="B533" s="170" t="s">
        <v>2657</v>
      </c>
      <c r="C533" s="175" t="s">
        <v>775</v>
      </c>
      <c r="D533" s="186" t="s">
        <v>564</v>
      </c>
      <c r="E533" s="191" t="s">
        <v>2448</v>
      </c>
      <c r="F533" s="202">
        <v>1</v>
      </c>
      <c r="G533" s="202">
        <v>1</v>
      </c>
      <c r="H533" s="174" t="s">
        <v>82</v>
      </c>
      <c r="I533" s="193" t="s">
        <v>1276</v>
      </c>
      <c r="J533" s="193" t="s">
        <v>80</v>
      </c>
      <c r="K533" s="203"/>
      <c r="L533" s="175" t="s">
        <v>565</v>
      </c>
    </row>
    <row r="534" spans="1:12" s="22" customFormat="1" ht="87.75" customHeight="1">
      <c r="A534" s="242">
        <v>488</v>
      </c>
      <c r="B534" s="170" t="s">
        <v>2657</v>
      </c>
      <c r="C534" s="175" t="s">
        <v>776</v>
      </c>
      <c r="D534" s="186"/>
      <c r="E534" s="191" t="s">
        <v>777</v>
      </c>
      <c r="F534" s="202">
        <v>1</v>
      </c>
      <c r="G534" s="202">
        <v>1</v>
      </c>
      <c r="H534" s="174" t="s">
        <v>82</v>
      </c>
      <c r="I534" s="193" t="s">
        <v>902</v>
      </c>
      <c r="J534" s="193" t="s">
        <v>80</v>
      </c>
      <c r="K534" s="203"/>
      <c r="L534" s="175"/>
    </row>
    <row r="535" spans="1:12" s="22" customFormat="1" ht="104.25" customHeight="1">
      <c r="A535" s="242">
        <v>489</v>
      </c>
      <c r="B535" s="170" t="s">
        <v>2657</v>
      </c>
      <c r="C535" s="175" t="s">
        <v>778</v>
      </c>
      <c r="D535" s="186" t="s">
        <v>566</v>
      </c>
      <c r="E535" s="191" t="s">
        <v>779</v>
      </c>
      <c r="F535" s="202">
        <v>1</v>
      </c>
      <c r="G535" s="202">
        <v>1</v>
      </c>
      <c r="H535" s="174" t="s">
        <v>82</v>
      </c>
      <c r="I535" s="193" t="s">
        <v>1276</v>
      </c>
      <c r="J535" s="193" t="s">
        <v>80</v>
      </c>
      <c r="K535" s="203"/>
      <c r="L535" s="175" t="s">
        <v>567</v>
      </c>
    </row>
    <row r="536" spans="1:12" s="22" customFormat="1" ht="122.25" customHeight="1">
      <c r="A536" s="242">
        <v>490</v>
      </c>
      <c r="B536" s="170" t="s">
        <v>2657</v>
      </c>
      <c r="C536" s="175" t="s">
        <v>780</v>
      </c>
      <c r="D536" s="186" t="s">
        <v>568</v>
      </c>
      <c r="E536" s="191" t="s">
        <v>781</v>
      </c>
      <c r="F536" s="202">
        <v>1</v>
      </c>
      <c r="G536" s="202">
        <v>1</v>
      </c>
      <c r="H536" s="174" t="s">
        <v>82</v>
      </c>
      <c r="I536" s="193" t="s">
        <v>1276</v>
      </c>
      <c r="J536" s="193" t="s">
        <v>80</v>
      </c>
      <c r="K536" s="203"/>
      <c r="L536" s="175" t="s">
        <v>569</v>
      </c>
    </row>
    <row r="537" spans="1:12" s="22" customFormat="1" ht="111.75" customHeight="1">
      <c r="A537" s="242">
        <v>491</v>
      </c>
      <c r="B537" s="170" t="s">
        <v>2657</v>
      </c>
      <c r="C537" s="175" t="s">
        <v>782</v>
      </c>
      <c r="D537" s="186" t="s">
        <v>570</v>
      </c>
      <c r="E537" s="191" t="s">
        <v>783</v>
      </c>
      <c r="F537" s="202">
        <v>1</v>
      </c>
      <c r="G537" s="202">
        <v>1</v>
      </c>
      <c r="H537" s="174" t="s">
        <v>82</v>
      </c>
      <c r="I537" s="193" t="s">
        <v>1276</v>
      </c>
      <c r="J537" s="193" t="s">
        <v>80</v>
      </c>
      <c r="K537" s="203"/>
      <c r="L537" s="175" t="s">
        <v>571</v>
      </c>
    </row>
    <row r="538" spans="1:12" s="22" customFormat="1" ht="122.25" customHeight="1">
      <c r="A538" s="242">
        <v>492</v>
      </c>
      <c r="B538" s="170" t="s">
        <v>2657</v>
      </c>
      <c r="C538" s="175" t="s">
        <v>784</v>
      </c>
      <c r="D538" s="186" t="s">
        <v>572</v>
      </c>
      <c r="E538" s="191" t="s">
        <v>772</v>
      </c>
      <c r="F538" s="202">
        <v>1</v>
      </c>
      <c r="G538" s="202">
        <v>1</v>
      </c>
      <c r="H538" s="174" t="s">
        <v>82</v>
      </c>
      <c r="I538" s="193" t="s">
        <v>1276</v>
      </c>
      <c r="J538" s="193" t="s">
        <v>80</v>
      </c>
      <c r="K538" s="203"/>
      <c r="L538" s="175" t="s">
        <v>573</v>
      </c>
    </row>
    <row r="539" spans="1:12" s="22" customFormat="1" ht="120.75" customHeight="1">
      <c r="A539" s="242">
        <v>493</v>
      </c>
      <c r="B539" s="170" t="s">
        <v>2657</v>
      </c>
      <c r="C539" s="175" t="s">
        <v>785</v>
      </c>
      <c r="D539" s="186" t="s">
        <v>574</v>
      </c>
      <c r="E539" s="191" t="s">
        <v>786</v>
      </c>
      <c r="F539" s="202">
        <v>1</v>
      </c>
      <c r="G539" s="202">
        <v>1</v>
      </c>
      <c r="H539" s="174" t="s">
        <v>82</v>
      </c>
      <c r="I539" s="193" t="s">
        <v>1276</v>
      </c>
      <c r="J539" s="193" t="s">
        <v>80</v>
      </c>
      <c r="K539" s="203"/>
      <c r="L539" s="175" t="s">
        <v>575</v>
      </c>
    </row>
    <row r="540" spans="1:12" s="22" customFormat="1" ht="119.25" customHeight="1">
      <c r="A540" s="242">
        <v>494</v>
      </c>
      <c r="B540" s="170" t="s">
        <v>2657</v>
      </c>
      <c r="C540" s="175" t="s">
        <v>787</v>
      </c>
      <c r="D540" s="186" t="s">
        <v>576</v>
      </c>
      <c r="E540" s="191" t="s">
        <v>788</v>
      </c>
      <c r="F540" s="202">
        <v>1</v>
      </c>
      <c r="G540" s="202">
        <v>1</v>
      </c>
      <c r="H540" s="174" t="s">
        <v>82</v>
      </c>
      <c r="I540" s="193" t="s">
        <v>1276</v>
      </c>
      <c r="J540" s="193" t="s">
        <v>80</v>
      </c>
      <c r="K540" s="203"/>
      <c r="L540" s="175" t="s">
        <v>577</v>
      </c>
    </row>
    <row r="541" spans="1:12" s="22" customFormat="1" ht="108.75" customHeight="1">
      <c r="A541" s="242">
        <v>495</v>
      </c>
      <c r="B541" s="170" t="s">
        <v>2657</v>
      </c>
      <c r="C541" s="175" t="s">
        <v>1406</v>
      </c>
      <c r="D541" s="186" t="s">
        <v>580</v>
      </c>
      <c r="E541" s="191" t="s">
        <v>1407</v>
      </c>
      <c r="F541" s="202">
        <v>1</v>
      </c>
      <c r="G541" s="202">
        <v>1</v>
      </c>
      <c r="H541" s="174" t="s">
        <v>82</v>
      </c>
      <c r="I541" s="193" t="s">
        <v>1276</v>
      </c>
      <c r="J541" s="193" t="s">
        <v>80</v>
      </c>
      <c r="K541" s="203"/>
      <c r="L541" s="175" t="s">
        <v>581</v>
      </c>
    </row>
    <row r="542" spans="1:12" s="22" customFormat="1" ht="97.5" customHeight="1">
      <c r="A542" s="242">
        <v>496</v>
      </c>
      <c r="B542" s="170" t="s">
        <v>2657</v>
      </c>
      <c r="C542" s="175" t="s">
        <v>1408</v>
      </c>
      <c r="D542" s="186" t="s">
        <v>582</v>
      </c>
      <c r="E542" s="191" t="s">
        <v>1409</v>
      </c>
      <c r="F542" s="202">
        <v>1</v>
      </c>
      <c r="G542" s="202">
        <v>1</v>
      </c>
      <c r="H542" s="174" t="s">
        <v>82</v>
      </c>
      <c r="I542" s="193" t="s">
        <v>1276</v>
      </c>
      <c r="J542" s="193" t="s">
        <v>80</v>
      </c>
      <c r="K542" s="203"/>
      <c r="L542" s="175" t="s">
        <v>2154</v>
      </c>
    </row>
    <row r="543" spans="1:12" s="22" customFormat="1" ht="95.25" customHeight="1">
      <c r="A543" s="242">
        <v>497</v>
      </c>
      <c r="B543" s="170" t="s">
        <v>2657</v>
      </c>
      <c r="C543" s="175" t="s">
        <v>1410</v>
      </c>
      <c r="D543" s="186" t="s">
        <v>2153</v>
      </c>
      <c r="E543" s="191" t="s">
        <v>1409</v>
      </c>
      <c r="F543" s="202">
        <v>1</v>
      </c>
      <c r="G543" s="202">
        <v>1</v>
      </c>
      <c r="H543" s="174" t="s">
        <v>82</v>
      </c>
      <c r="I543" s="193" t="s">
        <v>1276</v>
      </c>
      <c r="J543" s="193" t="s">
        <v>80</v>
      </c>
      <c r="K543" s="203"/>
      <c r="L543" s="175" t="s">
        <v>1766</v>
      </c>
    </row>
    <row r="544" spans="1:12" s="22" customFormat="1" ht="108" customHeight="1">
      <c r="A544" s="242">
        <v>498</v>
      </c>
      <c r="B544" s="170" t="s">
        <v>2657</v>
      </c>
      <c r="C544" s="175" t="s">
        <v>1411</v>
      </c>
      <c r="D544" s="186" t="s">
        <v>2155</v>
      </c>
      <c r="E544" s="191" t="s">
        <v>2031</v>
      </c>
      <c r="F544" s="202">
        <v>1</v>
      </c>
      <c r="G544" s="202">
        <v>1</v>
      </c>
      <c r="H544" s="174" t="s">
        <v>82</v>
      </c>
      <c r="I544" s="193" t="s">
        <v>1276</v>
      </c>
      <c r="J544" s="193" t="s">
        <v>80</v>
      </c>
      <c r="K544" s="203"/>
      <c r="L544" s="175" t="s">
        <v>2156</v>
      </c>
    </row>
    <row r="545" spans="1:12" s="22" customFormat="1" ht="97.5" customHeight="1">
      <c r="A545" s="242">
        <v>499</v>
      </c>
      <c r="B545" s="170" t="s">
        <v>2657</v>
      </c>
      <c r="C545" s="175" t="s">
        <v>789</v>
      </c>
      <c r="D545" s="186" t="s">
        <v>578</v>
      </c>
      <c r="E545" s="191" t="s">
        <v>790</v>
      </c>
      <c r="F545" s="202">
        <v>1</v>
      </c>
      <c r="G545" s="202">
        <v>1</v>
      </c>
      <c r="H545" s="174" t="s">
        <v>82</v>
      </c>
      <c r="I545" s="193" t="s">
        <v>1276</v>
      </c>
      <c r="J545" s="193" t="s">
        <v>80</v>
      </c>
      <c r="K545" s="203"/>
      <c r="L545" s="175" t="s">
        <v>579</v>
      </c>
    </row>
    <row r="546" spans="1:12" s="22" customFormat="1" ht="102" customHeight="1">
      <c r="A546" s="242">
        <v>500</v>
      </c>
      <c r="B546" s="170" t="s">
        <v>2657</v>
      </c>
      <c r="C546" s="175" t="s">
        <v>2032</v>
      </c>
      <c r="D546" s="186" t="s">
        <v>2157</v>
      </c>
      <c r="E546" s="191" t="s">
        <v>2033</v>
      </c>
      <c r="F546" s="202"/>
      <c r="G546" s="202">
        <v>1</v>
      </c>
      <c r="H546" s="174" t="s">
        <v>82</v>
      </c>
      <c r="I546" s="193" t="s">
        <v>1276</v>
      </c>
      <c r="J546" s="193" t="s">
        <v>80</v>
      </c>
      <c r="K546" s="203"/>
      <c r="L546" s="175" t="s">
        <v>2158</v>
      </c>
    </row>
    <row r="547" spans="1:12" s="22" customFormat="1" ht="120.75" customHeight="1">
      <c r="A547" s="242">
        <v>501</v>
      </c>
      <c r="B547" s="170" t="s">
        <v>2657</v>
      </c>
      <c r="C547" s="175" t="s">
        <v>2034</v>
      </c>
      <c r="D547" s="186" t="s">
        <v>1546</v>
      </c>
      <c r="E547" s="191" t="s">
        <v>2035</v>
      </c>
      <c r="F547" s="202">
        <v>1</v>
      </c>
      <c r="G547" s="202">
        <v>1</v>
      </c>
      <c r="H547" s="174" t="s">
        <v>82</v>
      </c>
      <c r="I547" s="193" t="s">
        <v>1276</v>
      </c>
      <c r="J547" s="193" t="s">
        <v>80</v>
      </c>
      <c r="K547" s="203"/>
      <c r="L547" s="175" t="s">
        <v>2218</v>
      </c>
    </row>
    <row r="548" spans="1:12" s="22" customFormat="1" ht="103.5" customHeight="1">
      <c r="A548" s="242">
        <v>502</v>
      </c>
      <c r="B548" s="170" t="s">
        <v>2657</v>
      </c>
      <c r="C548" s="175" t="s">
        <v>1294</v>
      </c>
      <c r="D548" s="186" t="s">
        <v>2219</v>
      </c>
      <c r="E548" s="191" t="s">
        <v>1295</v>
      </c>
      <c r="F548" s="202">
        <v>1</v>
      </c>
      <c r="G548" s="202">
        <v>1</v>
      </c>
      <c r="H548" s="174" t="s">
        <v>82</v>
      </c>
      <c r="I548" s="193" t="s">
        <v>1276</v>
      </c>
      <c r="J548" s="193" t="s">
        <v>80</v>
      </c>
      <c r="K548" s="203"/>
      <c r="L548" s="175" t="s">
        <v>2220</v>
      </c>
    </row>
    <row r="549" spans="1:12" s="22" customFormat="1" ht="97.5" customHeight="1">
      <c r="A549" s="242">
        <v>503</v>
      </c>
      <c r="B549" s="170" t="s">
        <v>2657</v>
      </c>
      <c r="C549" s="175" t="s">
        <v>1296</v>
      </c>
      <c r="D549" s="186" t="s">
        <v>2373</v>
      </c>
      <c r="E549" s="191" t="s">
        <v>1297</v>
      </c>
      <c r="F549" s="202">
        <v>1</v>
      </c>
      <c r="G549" s="202">
        <v>1</v>
      </c>
      <c r="H549" s="174" t="s">
        <v>82</v>
      </c>
      <c r="I549" s="193" t="s">
        <v>2374</v>
      </c>
      <c r="J549" s="193" t="s">
        <v>80</v>
      </c>
      <c r="K549" s="203"/>
      <c r="L549" s="175" t="s">
        <v>2375</v>
      </c>
    </row>
    <row r="550" spans="1:12" s="22" customFormat="1" ht="130.5" customHeight="1">
      <c r="A550" s="242">
        <v>504</v>
      </c>
      <c r="B550" s="170" t="s">
        <v>2657</v>
      </c>
      <c r="C550" s="175" t="s">
        <v>1412</v>
      </c>
      <c r="D550" s="186" t="s">
        <v>2376</v>
      </c>
      <c r="E550" s="191" t="s">
        <v>1413</v>
      </c>
      <c r="F550" s="202">
        <v>1</v>
      </c>
      <c r="G550" s="202">
        <v>1</v>
      </c>
      <c r="H550" s="174" t="s">
        <v>82</v>
      </c>
      <c r="I550" s="193" t="s">
        <v>2374</v>
      </c>
      <c r="J550" s="193" t="s">
        <v>80</v>
      </c>
      <c r="K550" s="203"/>
      <c r="L550" s="175" t="s">
        <v>2377</v>
      </c>
    </row>
    <row r="551" spans="1:12" s="22" customFormat="1" ht="134.25" customHeight="1">
      <c r="A551" s="242">
        <v>505</v>
      </c>
      <c r="B551" s="170" t="s">
        <v>2657</v>
      </c>
      <c r="C551" s="175" t="s">
        <v>1414</v>
      </c>
      <c r="D551" s="186" t="s">
        <v>2378</v>
      </c>
      <c r="E551" s="191" t="s">
        <v>1415</v>
      </c>
      <c r="F551" s="202">
        <v>1</v>
      </c>
      <c r="G551" s="202">
        <v>1</v>
      </c>
      <c r="H551" s="174" t="s">
        <v>82</v>
      </c>
      <c r="I551" s="193" t="s">
        <v>2374</v>
      </c>
      <c r="J551" s="193" t="s">
        <v>80</v>
      </c>
      <c r="K551" s="203"/>
      <c r="L551" s="175" t="s">
        <v>2379</v>
      </c>
    </row>
    <row r="552" spans="1:12" s="22" customFormat="1" ht="104.25" customHeight="1">
      <c r="A552" s="242">
        <v>506</v>
      </c>
      <c r="B552" s="170" t="s">
        <v>2091</v>
      </c>
      <c r="C552" s="175" t="s">
        <v>2092</v>
      </c>
      <c r="D552" s="186"/>
      <c r="E552" s="191"/>
      <c r="F552" s="202">
        <v>5290</v>
      </c>
      <c r="G552" s="202">
        <v>5290</v>
      </c>
      <c r="H552" s="174" t="s">
        <v>82</v>
      </c>
      <c r="I552" s="193" t="s">
        <v>1574</v>
      </c>
      <c r="J552" s="193" t="s">
        <v>80</v>
      </c>
      <c r="K552" s="203"/>
      <c r="L552" s="175"/>
    </row>
    <row r="553" spans="1:12" s="22" customFormat="1" ht="113.25" customHeight="1">
      <c r="A553" s="242">
        <v>507</v>
      </c>
      <c r="B553" s="170" t="s">
        <v>2091</v>
      </c>
      <c r="C553" s="175" t="s">
        <v>2093</v>
      </c>
      <c r="D553" s="186"/>
      <c r="E553" s="191"/>
      <c r="F553" s="202">
        <v>5290</v>
      </c>
      <c r="G553" s="202">
        <v>5290</v>
      </c>
      <c r="H553" s="174" t="s">
        <v>82</v>
      </c>
      <c r="I553" s="193" t="s">
        <v>1575</v>
      </c>
      <c r="J553" s="193" t="s">
        <v>80</v>
      </c>
      <c r="K553" s="203"/>
      <c r="L553" s="175"/>
    </row>
    <row r="554" spans="1:12" s="22" customFormat="1" ht="105" customHeight="1">
      <c r="A554" s="242">
        <v>508</v>
      </c>
      <c r="B554" s="170" t="s">
        <v>2091</v>
      </c>
      <c r="C554" s="175" t="s">
        <v>2094</v>
      </c>
      <c r="D554" s="186"/>
      <c r="E554" s="191"/>
      <c r="F554" s="202">
        <v>5290</v>
      </c>
      <c r="G554" s="202">
        <v>5290</v>
      </c>
      <c r="H554" s="174" t="s">
        <v>82</v>
      </c>
      <c r="I554" s="193" t="s">
        <v>1575</v>
      </c>
      <c r="J554" s="193" t="s">
        <v>80</v>
      </c>
      <c r="K554" s="203"/>
      <c r="L554" s="175"/>
    </row>
    <row r="555" spans="1:12" s="22" customFormat="1" ht="111.75" customHeight="1">
      <c r="A555" s="242">
        <v>509</v>
      </c>
      <c r="B555" s="170" t="s">
        <v>2091</v>
      </c>
      <c r="C555" s="175" t="s">
        <v>2095</v>
      </c>
      <c r="D555" s="186"/>
      <c r="E555" s="191"/>
      <c r="F555" s="202">
        <v>5290</v>
      </c>
      <c r="G555" s="202">
        <v>5290</v>
      </c>
      <c r="H555" s="174" t="s">
        <v>82</v>
      </c>
      <c r="I555" s="193" t="s">
        <v>1575</v>
      </c>
      <c r="J555" s="193" t="s">
        <v>80</v>
      </c>
      <c r="K555" s="203"/>
      <c r="L555" s="175"/>
    </row>
    <row r="556" spans="1:12" s="22" customFormat="1" ht="109.5" customHeight="1">
      <c r="A556" s="242">
        <v>510</v>
      </c>
      <c r="B556" s="170" t="s">
        <v>2091</v>
      </c>
      <c r="C556" s="175" t="s">
        <v>2096</v>
      </c>
      <c r="D556" s="186"/>
      <c r="E556" s="191"/>
      <c r="F556" s="202">
        <v>5290</v>
      </c>
      <c r="G556" s="202">
        <v>5290</v>
      </c>
      <c r="H556" s="174" t="s">
        <v>82</v>
      </c>
      <c r="I556" s="193" t="s">
        <v>1575</v>
      </c>
      <c r="J556" s="193" t="s">
        <v>80</v>
      </c>
      <c r="K556" s="203"/>
      <c r="L556" s="175"/>
    </row>
    <row r="557" spans="1:12" s="22" customFormat="1" ht="104.25" customHeight="1">
      <c r="A557" s="242">
        <v>511</v>
      </c>
      <c r="B557" s="170" t="s">
        <v>2091</v>
      </c>
      <c r="C557" s="175" t="s">
        <v>2097</v>
      </c>
      <c r="D557" s="186"/>
      <c r="E557" s="191"/>
      <c r="F557" s="202">
        <v>5290</v>
      </c>
      <c r="G557" s="202">
        <v>5290</v>
      </c>
      <c r="H557" s="174" t="s">
        <v>82</v>
      </c>
      <c r="I557" s="193" t="s">
        <v>1575</v>
      </c>
      <c r="J557" s="193" t="s">
        <v>80</v>
      </c>
      <c r="K557" s="203"/>
      <c r="L557" s="175"/>
    </row>
    <row r="558" spans="1:12" s="22" customFormat="1" ht="99" customHeight="1">
      <c r="A558" s="242">
        <v>512</v>
      </c>
      <c r="B558" s="170" t="s">
        <v>2091</v>
      </c>
      <c r="C558" s="175" t="s">
        <v>2098</v>
      </c>
      <c r="D558" s="186"/>
      <c r="E558" s="191"/>
      <c r="F558" s="202">
        <f>7850</f>
        <v>7850</v>
      </c>
      <c r="G558" s="202">
        <f>7850</f>
        <v>7850</v>
      </c>
      <c r="H558" s="174" t="s">
        <v>82</v>
      </c>
      <c r="I558" s="193" t="s">
        <v>1576</v>
      </c>
      <c r="J558" s="193" t="s">
        <v>80</v>
      </c>
      <c r="K558" s="203"/>
      <c r="L558" s="175"/>
    </row>
    <row r="559" spans="1:12" s="22" customFormat="1" ht="104.25" customHeight="1">
      <c r="A559" s="242">
        <v>513</v>
      </c>
      <c r="B559" s="170" t="s">
        <v>2091</v>
      </c>
      <c r="C559" s="175" t="s">
        <v>2099</v>
      </c>
      <c r="D559" s="186"/>
      <c r="E559" s="191"/>
      <c r="F559" s="202">
        <v>5290</v>
      </c>
      <c r="G559" s="202">
        <v>5290</v>
      </c>
      <c r="H559" s="174" t="s">
        <v>82</v>
      </c>
      <c r="I559" s="193" t="s">
        <v>1574</v>
      </c>
      <c r="J559" s="193" t="s">
        <v>80</v>
      </c>
      <c r="K559" s="203"/>
      <c r="L559" s="175"/>
    </row>
    <row r="560" spans="1:12" s="22" customFormat="1" ht="118.5" customHeight="1">
      <c r="A560" s="242">
        <v>514</v>
      </c>
      <c r="B560" s="170" t="s">
        <v>2091</v>
      </c>
      <c r="C560" s="175" t="s">
        <v>2100</v>
      </c>
      <c r="D560" s="186"/>
      <c r="E560" s="191"/>
      <c r="F560" s="202">
        <v>5290</v>
      </c>
      <c r="G560" s="202">
        <v>5290</v>
      </c>
      <c r="H560" s="174" t="s">
        <v>82</v>
      </c>
      <c r="I560" s="193" t="s">
        <v>1574</v>
      </c>
      <c r="J560" s="193" t="s">
        <v>80</v>
      </c>
      <c r="K560" s="203"/>
      <c r="L560" s="175"/>
    </row>
    <row r="561" spans="1:12" s="22" customFormat="1" ht="108.75" customHeight="1">
      <c r="A561" s="242">
        <v>515</v>
      </c>
      <c r="B561" s="170" t="s">
        <v>2091</v>
      </c>
      <c r="C561" s="175" t="s">
        <v>2101</v>
      </c>
      <c r="D561" s="186"/>
      <c r="E561" s="191"/>
      <c r="F561" s="202">
        <f>7850</f>
        <v>7850</v>
      </c>
      <c r="G561" s="202">
        <f>7850</f>
        <v>7850</v>
      </c>
      <c r="H561" s="174" t="s">
        <v>82</v>
      </c>
      <c r="I561" s="193" t="s">
        <v>1577</v>
      </c>
      <c r="J561" s="193" t="s">
        <v>80</v>
      </c>
      <c r="K561" s="203"/>
      <c r="L561" s="175"/>
    </row>
    <row r="562" spans="1:12" s="22" customFormat="1" ht="120.75" customHeight="1">
      <c r="A562" s="242">
        <v>516</v>
      </c>
      <c r="B562" s="170" t="s">
        <v>2091</v>
      </c>
      <c r="C562" s="175" t="s">
        <v>2102</v>
      </c>
      <c r="D562" s="186"/>
      <c r="E562" s="191"/>
      <c r="F562" s="202">
        <v>5290</v>
      </c>
      <c r="G562" s="202">
        <v>5290</v>
      </c>
      <c r="H562" s="174" t="s">
        <v>82</v>
      </c>
      <c r="I562" s="193" t="s">
        <v>1574</v>
      </c>
      <c r="J562" s="193" t="s">
        <v>80</v>
      </c>
      <c r="K562" s="203"/>
      <c r="L562" s="175"/>
    </row>
    <row r="563" spans="1:12" s="22" customFormat="1" ht="109.5" customHeight="1">
      <c r="A563" s="242">
        <v>517</v>
      </c>
      <c r="B563" s="170" t="s">
        <v>2091</v>
      </c>
      <c r="C563" s="175" t="s">
        <v>2103</v>
      </c>
      <c r="D563" s="186"/>
      <c r="E563" s="191"/>
      <c r="F563" s="202">
        <v>5290</v>
      </c>
      <c r="G563" s="202">
        <v>5290</v>
      </c>
      <c r="H563" s="174" t="s">
        <v>82</v>
      </c>
      <c r="I563" s="193" t="s">
        <v>1574</v>
      </c>
      <c r="J563" s="193" t="s">
        <v>80</v>
      </c>
      <c r="K563" s="203"/>
      <c r="L563" s="175"/>
    </row>
    <row r="564" spans="1:12" s="22" customFormat="1" ht="112.5" customHeight="1">
      <c r="A564" s="242">
        <v>518</v>
      </c>
      <c r="B564" s="170" t="s">
        <v>2091</v>
      </c>
      <c r="C564" s="175" t="s">
        <v>2104</v>
      </c>
      <c r="D564" s="186"/>
      <c r="E564" s="191"/>
      <c r="F564" s="202">
        <v>5290</v>
      </c>
      <c r="G564" s="202">
        <v>5290</v>
      </c>
      <c r="H564" s="174" t="s">
        <v>82</v>
      </c>
      <c r="I564" s="193" t="s">
        <v>1574</v>
      </c>
      <c r="J564" s="193" t="s">
        <v>80</v>
      </c>
      <c r="K564" s="203"/>
      <c r="L564" s="175"/>
    </row>
    <row r="565" spans="1:12" s="22" customFormat="1" ht="106.5" customHeight="1">
      <c r="A565" s="242">
        <v>519</v>
      </c>
      <c r="B565" s="170" t="s">
        <v>2091</v>
      </c>
      <c r="C565" s="175" t="s">
        <v>2105</v>
      </c>
      <c r="D565" s="186"/>
      <c r="E565" s="191"/>
      <c r="F565" s="202">
        <v>5290</v>
      </c>
      <c r="G565" s="202">
        <v>5290</v>
      </c>
      <c r="H565" s="174" t="s">
        <v>82</v>
      </c>
      <c r="I565" s="193" t="s">
        <v>1574</v>
      </c>
      <c r="J565" s="193" t="s">
        <v>80</v>
      </c>
      <c r="K565" s="203"/>
      <c r="L565" s="175"/>
    </row>
    <row r="566" spans="1:12" s="22" customFormat="1" ht="106.5" customHeight="1">
      <c r="A566" s="242">
        <v>520</v>
      </c>
      <c r="B566" s="170" t="s">
        <v>2091</v>
      </c>
      <c r="C566" s="175" t="s">
        <v>2106</v>
      </c>
      <c r="D566" s="186"/>
      <c r="E566" s="191"/>
      <c r="F566" s="202">
        <v>5290</v>
      </c>
      <c r="G566" s="202">
        <v>5290</v>
      </c>
      <c r="H566" s="174" t="s">
        <v>82</v>
      </c>
      <c r="I566" s="193" t="s">
        <v>1574</v>
      </c>
      <c r="J566" s="193" t="s">
        <v>80</v>
      </c>
      <c r="K566" s="203"/>
      <c r="L566" s="175"/>
    </row>
    <row r="567" spans="1:12" s="22" customFormat="1" ht="122.25" customHeight="1">
      <c r="A567" s="242">
        <v>521</v>
      </c>
      <c r="B567" s="170" t="s">
        <v>2091</v>
      </c>
      <c r="C567" s="175" t="s">
        <v>1933</v>
      </c>
      <c r="D567" s="186"/>
      <c r="E567" s="191"/>
      <c r="F567" s="202">
        <v>7850</v>
      </c>
      <c r="G567" s="202">
        <v>7850</v>
      </c>
      <c r="H567" s="174"/>
      <c r="I567" s="193" t="s">
        <v>1934</v>
      </c>
      <c r="J567" s="193" t="s">
        <v>80</v>
      </c>
      <c r="K567" s="203"/>
      <c r="L567" s="175"/>
    </row>
    <row r="568" spans="1:12" s="22" customFormat="1" ht="111.75" customHeight="1">
      <c r="A568" s="242">
        <v>521</v>
      </c>
      <c r="B568" s="170" t="s">
        <v>2107</v>
      </c>
      <c r="C568" s="175"/>
      <c r="D568" s="186"/>
      <c r="E568" s="191" t="s">
        <v>2108</v>
      </c>
      <c r="F568" s="202">
        <v>5340</v>
      </c>
      <c r="G568" s="202">
        <v>5340</v>
      </c>
      <c r="H568" s="174" t="s">
        <v>82</v>
      </c>
      <c r="I568" s="193" t="s">
        <v>1574</v>
      </c>
      <c r="J568" s="193" t="s">
        <v>80</v>
      </c>
      <c r="K568" s="203"/>
      <c r="L568" s="175"/>
    </row>
    <row r="569" spans="1:12" s="22" customFormat="1" ht="117" customHeight="1">
      <c r="A569" s="242">
        <v>522</v>
      </c>
      <c r="B569" s="170" t="s">
        <v>2107</v>
      </c>
      <c r="C569" s="175"/>
      <c r="D569" s="186"/>
      <c r="E569" s="191" t="s">
        <v>2109</v>
      </c>
      <c r="F569" s="202">
        <v>5340</v>
      </c>
      <c r="G569" s="202">
        <v>5340</v>
      </c>
      <c r="H569" s="174" t="s">
        <v>82</v>
      </c>
      <c r="I569" s="193" t="s">
        <v>1574</v>
      </c>
      <c r="J569" s="193" t="s">
        <v>80</v>
      </c>
      <c r="K569" s="203"/>
      <c r="L569" s="175"/>
    </row>
    <row r="570" spans="1:12" s="22" customFormat="1" ht="108.75" customHeight="1">
      <c r="A570" s="242">
        <v>523</v>
      </c>
      <c r="B570" s="170" t="s">
        <v>2107</v>
      </c>
      <c r="C570" s="175"/>
      <c r="D570" s="186"/>
      <c r="E570" s="191" t="s">
        <v>2110</v>
      </c>
      <c r="F570" s="202">
        <v>5340</v>
      </c>
      <c r="G570" s="202">
        <v>5340</v>
      </c>
      <c r="H570" s="174" t="s">
        <v>82</v>
      </c>
      <c r="I570" s="193" t="s">
        <v>1574</v>
      </c>
      <c r="J570" s="193" t="s">
        <v>80</v>
      </c>
      <c r="K570" s="203"/>
      <c r="L570" s="175"/>
    </row>
    <row r="571" spans="1:12" s="22" customFormat="1" ht="107.25" customHeight="1">
      <c r="A571" s="242">
        <v>524</v>
      </c>
      <c r="B571" s="170" t="s">
        <v>2107</v>
      </c>
      <c r="C571" s="175"/>
      <c r="D571" s="186"/>
      <c r="E571" s="191" t="s">
        <v>2111</v>
      </c>
      <c r="F571" s="202">
        <v>5340</v>
      </c>
      <c r="G571" s="202">
        <v>5340</v>
      </c>
      <c r="H571" s="174" t="s">
        <v>82</v>
      </c>
      <c r="I571" s="193" t="s">
        <v>1574</v>
      </c>
      <c r="J571" s="193" t="s">
        <v>80</v>
      </c>
      <c r="K571" s="203"/>
      <c r="L571" s="175"/>
    </row>
    <row r="572" spans="1:12" s="22" customFormat="1" ht="104.25" customHeight="1">
      <c r="A572" s="242">
        <v>525</v>
      </c>
      <c r="B572" s="170" t="s">
        <v>2107</v>
      </c>
      <c r="C572" s="175"/>
      <c r="D572" s="186"/>
      <c r="E572" s="191" t="s">
        <v>2112</v>
      </c>
      <c r="F572" s="202">
        <v>5340</v>
      </c>
      <c r="G572" s="202">
        <v>5340</v>
      </c>
      <c r="H572" s="174" t="s">
        <v>82</v>
      </c>
      <c r="I572" s="193" t="s">
        <v>1574</v>
      </c>
      <c r="J572" s="193" t="s">
        <v>80</v>
      </c>
      <c r="K572" s="203"/>
      <c r="L572" s="175"/>
    </row>
    <row r="573" spans="1:12" s="22" customFormat="1" ht="116.25" customHeight="1">
      <c r="A573" s="242">
        <v>526</v>
      </c>
      <c r="B573" s="170" t="s">
        <v>2107</v>
      </c>
      <c r="C573" s="175"/>
      <c r="D573" s="186"/>
      <c r="E573" s="191" t="s">
        <v>2113</v>
      </c>
      <c r="F573" s="202">
        <v>5340</v>
      </c>
      <c r="G573" s="202">
        <v>5340</v>
      </c>
      <c r="H573" s="174" t="s">
        <v>82</v>
      </c>
      <c r="I573" s="193" t="s">
        <v>1574</v>
      </c>
      <c r="J573" s="193" t="s">
        <v>80</v>
      </c>
      <c r="K573" s="203"/>
      <c r="L573" s="175"/>
    </row>
    <row r="574" spans="1:12" s="22" customFormat="1" ht="84" customHeight="1">
      <c r="A574" s="242">
        <v>527</v>
      </c>
      <c r="B574" s="170" t="s">
        <v>2107</v>
      </c>
      <c r="C574" s="175"/>
      <c r="D574" s="186"/>
      <c r="E574" s="191" t="s">
        <v>2114</v>
      </c>
      <c r="F574" s="202">
        <v>5340</v>
      </c>
      <c r="G574" s="202">
        <v>5340</v>
      </c>
      <c r="H574" s="174" t="s">
        <v>82</v>
      </c>
      <c r="I574" s="193" t="s">
        <v>1416</v>
      </c>
      <c r="J574" s="193" t="s">
        <v>80</v>
      </c>
      <c r="K574" s="203"/>
      <c r="L574" s="175"/>
    </row>
    <row r="575" spans="1:12" s="22" customFormat="1" ht="91.5" customHeight="1">
      <c r="A575" s="242">
        <v>528</v>
      </c>
      <c r="B575" s="170" t="s">
        <v>2107</v>
      </c>
      <c r="C575" s="175"/>
      <c r="D575" s="186"/>
      <c r="E575" s="191" t="s">
        <v>2115</v>
      </c>
      <c r="F575" s="202">
        <v>5340</v>
      </c>
      <c r="G575" s="202">
        <v>5340</v>
      </c>
      <c r="H575" s="174" t="s">
        <v>82</v>
      </c>
      <c r="I575" s="193" t="s">
        <v>1416</v>
      </c>
      <c r="J575" s="193" t="s">
        <v>80</v>
      </c>
      <c r="K575" s="203"/>
      <c r="L575" s="175"/>
    </row>
    <row r="576" spans="1:12" s="22" customFormat="1" ht="86.25" customHeight="1">
      <c r="A576" s="242">
        <v>529</v>
      </c>
      <c r="B576" s="170" t="s">
        <v>2107</v>
      </c>
      <c r="C576" s="175"/>
      <c r="D576" s="186"/>
      <c r="E576" s="191" t="s">
        <v>2116</v>
      </c>
      <c r="F576" s="202">
        <v>5340</v>
      </c>
      <c r="G576" s="202">
        <v>5340</v>
      </c>
      <c r="H576" s="174" t="s">
        <v>82</v>
      </c>
      <c r="I576" s="193" t="s">
        <v>1416</v>
      </c>
      <c r="J576" s="193" t="s">
        <v>80</v>
      </c>
      <c r="K576" s="203"/>
      <c r="L576" s="175"/>
    </row>
    <row r="577" spans="1:12" s="22" customFormat="1" ht="84" customHeight="1">
      <c r="A577" s="242">
        <v>530</v>
      </c>
      <c r="B577" s="170" t="s">
        <v>2107</v>
      </c>
      <c r="C577" s="175"/>
      <c r="D577" s="186"/>
      <c r="E577" s="191" t="s">
        <v>2117</v>
      </c>
      <c r="F577" s="202">
        <v>5340</v>
      </c>
      <c r="G577" s="202">
        <v>5340</v>
      </c>
      <c r="H577" s="174" t="s">
        <v>82</v>
      </c>
      <c r="I577" s="193" t="s">
        <v>1416</v>
      </c>
      <c r="J577" s="193" t="s">
        <v>80</v>
      </c>
      <c r="K577" s="203"/>
      <c r="L577" s="175"/>
    </row>
    <row r="578" spans="1:12" s="22" customFormat="1" ht="80.25" customHeight="1">
      <c r="A578" s="242">
        <v>531</v>
      </c>
      <c r="B578" s="170" t="s">
        <v>2107</v>
      </c>
      <c r="C578" s="175"/>
      <c r="D578" s="186"/>
      <c r="E578" s="191" t="s">
        <v>2118</v>
      </c>
      <c r="F578" s="202">
        <v>5340</v>
      </c>
      <c r="G578" s="202">
        <v>5340</v>
      </c>
      <c r="H578" s="174" t="s">
        <v>82</v>
      </c>
      <c r="I578" s="193" t="s">
        <v>1416</v>
      </c>
      <c r="J578" s="193" t="s">
        <v>80</v>
      </c>
      <c r="K578" s="203"/>
      <c r="L578" s="175"/>
    </row>
    <row r="579" spans="1:12" s="22" customFormat="1" ht="81" customHeight="1">
      <c r="A579" s="242">
        <v>532</v>
      </c>
      <c r="B579" s="170" t="s">
        <v>2107</v>
      </c>
      <c r="C579" s="175"/>
      <c r="D579" s="186"/>
      <c r="E579" s="191" t="s">
        <v>2119</v>
      </c>
      <c r="F579" s="202">
        <v>5340</v>
      </c>
      <c r="G579" s="202">
        <v>5340</v>
      </c>
      <c r="H579" s="174" t="s">
        <v>82</v>
      </c>
      <c r="I579" s="193" t="s">
        <v>1416</v>
      </c>
      <c r="J579" s="193" t="s">
        <v>80</v>
      </c>
      <c r="K579" s="203"/>
      <c r="L579" s="175"/>
    </row>
    <row r="580" spans="1:12" s="22" customFormat="1" ht="88.5" customHeight="1">
      <c r="A580" s="242">
        <v>533</v>
      </c>
      <c r="B580" s="170" t="s">
        <v>2107</v>
      </c>
      <c r="C580" s="175"/>
      <c r="D580" s="186"/>
      <c r="E580" s="191" t="s">
        <v>2120</v>
      </c>
      <c r="F580" s="202">
        <v>5340</v>
      </c>
      <c r="G580" s="202">
        <v>5340</v>
      </c>
      <c r="H580" s="174" t="s">
        <v>82</v>
      </c>
      <c r="I580" s="193" t="s">
        <v>1416</v>
      </c>
      <c r="J580" s="193" t="s">
        <v>80</v>
      </c>
      <c r="K580" s="203"/>
      <c r="L580" s="175"/>
    </row>
    <row r="581" spans="1:12" s="22" customFormat="1" ht="85.5" customHeight="1">
      <c r="A581" s="242">
        <v>534</v>
      </c>
      <c r="B581" s="170" t="s">
        <v>2107</v>
      </c>
      <c r="C581" s="175"/>
      <c r="D581" s="186"/>
      <c r="E581" s="191" t="s">
        <v>2121</v>
      </c>
      <c r="F581" s="202">
        <v>5340</v>
      </c>
      <c r="G581" s="202">
        <v>5340</v>
      </c>
      <c r="H581" s="174" t="s">
        <v>82</v>
      </c>
      <c r="I581" s="193" t="s">
        <v>1416</v>
      </c>
      <c r="J581" s="193" t="s">
        <v>80</v>
      </c>
      <c r="K581" s="203"/>
      <c r="L581" s="175"/>
    </row>
    <row r="582" spans="1:12" s="22" customFormat="1" ht="93.75" customHeight="1">
      <c r="A582" s="242">
        <v>535</v>
      </c>
      <c r="B582" s="170" t="s">
        <v>2107</v>
      </c>
      <c r="C582" s="175"/>
      <c r="D582" s="186"/>
      <c r="E582" s="191" t="s">
        <v>2122</v>
      </c>
      <c r="F582" s="202">
        <v>5340</v>
      </c>
      <c r="G582" s="202">
        <v>5340</v>
      </c>
      <c r="H582" s="174" t="s">
        <v>82</v>
      </c>
      <c r="I582" s="193" t="s">
        <v>1416</v>
      </c>
      <c r="J582" s="193" t="s">
        <v>80</v>
      </c>
      <c r="K582" s="203"/>
      <c r="L582" s="175"/>
    </row>
    <row r="583" spans="1:12" s="22" customFormat="1" ht="89.25" customHeight="1">
      <c r="A583" s="242">
        <v>536</v>
      </c>
      <c r="B583" s="170" t="s">
        <v>2107</v>
      </c>
      <c r="C583" s="175"/>
      <c r="D583" s="186"/>
      <c r="E583" s="191" t="s">
        <v>2123</v>
      </c>
      <c r="F583" s="202">
        <v>5340</v>
      </c>
      <c r="G583" s="202">
        <v>5340</v>
      </c>
      <c r="H583" s="174" t="s">
        <v>82</v>
      </c>
      <c r="I583" s="193" t="s">
        <v>1416</v>
      </c>
      <c r="J583" s="193" t="s">
        <v>80</v>
      </c>
      <c r="K583" s="203"/>
      <c r="L583" s="175"/>
    </row>
    <row r="584" spans="1:12" s="22" customFormat="1" ht="91.5" customHeight="1">
      <c r="A584" s="242">
        <v>537</v>
      </c>
      <c r="B584" s="170" t="s">
        <v>2107</v>
      </c>
      <c r="C584" s="175"/>
      <c r="D584" s="186"/>
      <c r="E584" s="191" t="s">
        <v>2124</v>
      </c>
      <c r="F584" s="202">
        <v>5340</v>
      </c>
      <c r="G584" s="202">
        <v>5340</v>
      </c>
      <c r="H584" s="174" t="s">
        <v>82</v>
      </c>
      <c r="I584" s="193" t="s">
        <v>1416</v>
      </c>
      <c r="J584" s="193" t="s">
        <v>80</v>
      </c>
      <c r="K584" s="203"/>
      <c r="L584" s="175"/>
    </row>
    <row r="585" spans="1:12" s="22" customFormat="1" ht="85.5" customHeight="1">
      <c r="A585" s="242">
        <v>538</v>
      </c>
      <c r="B585" s="170" t="s">
        <v>2107</v>
      </c>
      <c r="C585" s="175"/>
      <c r="D585" s="186"/>
      <c r="E585" s="191" t="s">
        <v>2125</v>
      </c>
      <c r="F585" s="202">
        <v>5340</v>
      </c>
      <c r="G585" s="202">
        <v>5340</v>
      </c>
      <c r="H585" s="174" t="s">
        <v>82</v>
      </c>
      <c r="I585" s="193" t="s">
        <v>1416</v>
      </c>
      <c r="J585" s="193" t="s">
        <v>80</v>
      </c>
      <c r="K585" s="203"/>
      <c r="L585" s="175"/>
    </row>
    <row r="586" spans="1:12" s="22" customFormat="1" ht="81.75" customHeight="1">
      <c r="A586" s="242">
        <v>539</v>
      </c>
      <c r="B586" s="170" t="s">
        <v>2107</v>
      </c>
      <c r="C586" s="175"/>
      <c r="D586" s="186"/>
      <c r="E586" s="191" t="s">
        <v>2126</v>
      </c>
      <c r="F586" s="202">
        <v>5340</v>
      </c>
      <c r="G586" s="202">
        <v>5340</v>
      </c>
      <c r="H586" s="174" t="s">
        <v>82</v>
      </c>
      <c r="I586" s="193" t="s">
        <v>1416</v>
      </c>
      <c r="J586" s="193" t="s">
        <v>80</v>
      </c>
      <c r="K586" s="203"/>
      <c r="L586" s="175"/>
    </row>
    <row r="587" spans="1:12" s="22" customFormat="1" ht="86.25" customHeight="1">
      <c r="A587" s="242">
        <v>540</v>
      </c>
      <c r="B587" s="170" t="s">
        <v>2107</v>
      </c>
      <c r="C587" s="175"/>
      <c r="D587" s="186"/>
      <c r="E587" s="191" t="s">
        <v>2127</v>
      </c>
      <c r="F587" s="202">
        <v>5340</v>
      </c>
      <c r="G587" s="202">
        <v>5340</v>
      </c>
      <c r="H587" s="174" t="s">
        <v>82</v>
      </c>
      <c r="I587" s="193" t="s">
        <v>1416</v>
      </c>
      <c r="J587" s="193" t="s">
        <v>80</v>
      </c>
      <c r="K587" s="203"/>
      <c r="L587" s="175"/>
    </row>
    <row r="588" spans="1:12" s="22" customFormat="1" ht="84" customHeight="1">
      <c r="A588" s="242">
        <v>541</v>
      </c>
      <c r="B588" s="170" t="s">
        <v>2107</v>
      </c>
      <c r="C588" s="175"/>
      <c r="D588" s="186"/>
      <c r="E588" s="191" t="s">
        <v>2127</v>
      </c>
      <c r="F588" s="202">
        <v>5340</v>
      </c>
      <c r="G588" s="202">
        <v>5340</v>
      </c>
      <c r="H588" s="174" t="s">
        <v>82</v>
      </c>
      <c r="I588" s="193" t="s">
        <v>1416</v>
      </c>
      <c r="J588" s="193" t="s">
        <v>80</v>
      </c>
      <c r="K588" s="203"/>
      <c r="L588" s="175"/>
    </row>
    <row r="589" spans="1:12" s="22" customFormat="1" ht="81" customHeight="1">
      <c r="A589" s="242">
        <v>542</v>
      </c>
      <c r="B589" s="170" t="s">
        <v>2107</v>
      </c>
      <c r="C589" s="175"/>
      <c r="D589" s="186"/>
      <c r="E589" s="191" t="s">
        <v>2128</v>
      </c>
      <c r="F589" s="202">
        <v>5340</v>
      </c>
      <c r="G589" s="202">
        <v>5340</v>
      </c>
      <c r="H589" s="174" t="s">
        <v>82</v>
      </c>
      <c r="I589" s="193" t="s">
        <v>1416</v>
      </c>
      <c r="J589" s="193" t="s">
        <v>80</v>
      </c>
      <c r="K589" s="203"/>
      <c r="L589" s="175"/>
    </row>
    <row r="590" spans="1:12" s="22" customFormat="1" ht="83.25" customHeight="1">
      <c r="A590" s="242">
        <v>543</v>
      </c>
      <c r="B590" s="170" t="s">
        <v>2107</v>
      </c>
      <c r="C590" s="175"/>
      <c r="D590" s="186"/>
      <c r="E590" s="191" t="s">
        <v>2129</v>
      </c>
      <c r="F590" s="202">
        <v>5340</v>
      </c>
      <c r="G590" s="202">
        <v>5340</v>
      </c>
      <c r="H590" s="174" t="s">
        <v>82</v>
      </c>
      <c r="I590" s="193" t="s">
        <v>1416</v>
      </c>
      <c r="J590" s="193" t="s">
        <v>80</v>
      </c>
      <c r="K590" s="203"/>
      <c r="L590" s="175"/>
    </row>
    <row r="591" spans="1:12" s="22" customFormat="1" ht="90.75" customHeight="1">
      <c r="A591" s="242">
        <v>544</v>
      </c>
      <c r="B591" s="170" t="s">
        <v>2107</v>
      </c>
      <c r="C591" s="175"/>
      <c r="D591" s="186"/>
      <c r="E591" s="191" t="s">
        <v>2130</v>
      </c>
      <c r="F591" s="202">
        <v>5340</v>
      </c>
      <c r="G591" s="202">
        <v>5340</v>
      </c>
      <c r="H591" s="174" t="s">
        <v>82</v>
      </c>
      <c r="I591" s="193" t="s">
        <v>1416</v>
      </c>
      <c r="J591" s="193" t="s">
        <v>80</v>
      </c>
      <c r="K591" s="203"/>
      <c r="L591" s="175"/>
    </row>
    <row r="592" spans="1:12" s="22" customFormat="1" ht="90.75" customHeight="1">
      <c r="A592" s="242">
        <v>545</v>
      </c>
      <c r="B592" s="170" t="s">
        <v>2107</v>
      </c>
      <c r="C592" s="175"/>
      <c r="D592" s="186"/>
      <c r="E592" s="191" t="s">
        <v>2131</v>
      </c>
      <c r="F592" s="202">
        <v>5340</v>
      </c>
      <c r="G592" s="202">
        <v>5340</v>
      </c>
      <c r="H592" s="174" t="s">
        <v>82</v>
      </c>
      <c r="I592" s="193" t="s">
        <v>1416</v>
      </c>
      <c r="J592" s="193" t="s">
        <v>80</v>
      </c>
      <c r="K592" s="203"/>
      <c r="L592" s="175"/>
    </row>
    <row r="593" spans="1:12" s="22" customFormat="1" ht="89.25" customHeight="1">
      <c r="A593" s="242">
        <v>546</v>
      </c>
      <c r="B593" s="170" t="s">
        <v>2107</v>
      </c>
      <c r="C593" s="175"/>
      <c r="D593" s="186"/>
      <c r="E593" s="191" t="s">
        <v>2132</v>
      </c>
      <c r="F593" s="202">
        <v>5340</v>
      </c>
      <c r="G593" s="202">
        <v>5340</v>
      </c>
      <c r="H593" s="174" t="s">
        <v>82</v>
      </c>
      <c r="I593" s="193" t="s">
        <v>1416</v>
      </c>
      <c r="J593" s="193" t="s">
        <v>80</v>
      </c>
      <c r="K593" s="203"/>
      <c r="L593" s="175"/>
    </row>
    <row r="594" spans="1:12" s="22" customFormat="1" ht="86.25" customHeight="1">
      <c r="A594" s="242">
        <v>547</v>
      </c>
      <c r="B594" s="170" t="s">
        <v>2107</v>
      </c>
      <c r="C594" s="175"/>
      <c r="D594" s="186"/>
      <c r="E594" s="191" t="s">
        <v>2133</v>
      </c>
      <c r="F594" s="202">
        <v>5340</v>
      </c>
      <c r="G594" s="202">
        <v>5340</v>
      </c>
      <c r="H594" s="174" t="s">
        <v>82</v>
      </c>
      <c r="I594" s="193" t="s">
        <v>1416</v>
      </c>
      <c r="J594" s="193" t="s">
        <v>80</v>
      </c>
      <c r="K594" s="203"/>
      <c r="L594" s="175"/>
    </row>
    <row r="595" spans="1:12" s="22" customFormat="1" ht="83.25" customHeight="1">
      <c r="A595" s="242">
        <v>548</v>
      </c>
      <c r="B595" s="170" t="s">
        <v>2107</v>
      </c>
      <c r="C595" s="175"/>
      <c r="D595" s="186"/>
      <c r="E595" s="191" t="s">
        <v>2134</v>
      </c>
      <c r="F595" s="202">
        <v>5340</v>
      </c>
      <c r="G595" s="202">
        <v>5340</v>
      </c>
      <c r="H595" s="174" t="s">
        <v>82</v>
      </c>
      <c r="I595" s="193" t="s">
        <v>1416</v>
      </c>
      <c r="J595" s="193" t="s">
        <v>80</v>
      </c>
      <c r="K595" s="203"/>
      <c r="L595" s="175"/>
    </row>
    <row r="596" spans="1:12" s="22" customFormat="1" ht="81" customHeight="1">
      <c r="A596" s="242">
        <v>549</v>
      </c>
      <c r="B596" s="170" t="s">
        <v>2107</v>
      </c>
      <c r="C596" s="175"/>
      <c r="D596" s="186"/>
      <c r="E596" s="191" t="s">
        <v>2135</v>
      </c>
      <c r="F596" s="202">
        <v>5340</v>
      </c>
      <c r="G596" s="202">
        <v>5340</v>
      </c>
      <c r="H596" s="174" t="s">
        <v>82</v>
      </c>
      <c r="I596" s="193" t="s">
        <v>1416</v>
      </c>
      <c r="J596" s="193" t="s">
        <v>80</v>
      </c>
      <c r="K596" s="203"/>
      <c r="L596" s="175"/>
    </row>
    <row r="597" spans="1:12" s="22" customFormat="1" ht="78.75" customHeight="1">
      <c r="A597" s="242">
        <v>550</v>
      </c>
      <c r="B597" s="170" t="s">
        <v>2107</v>
      </c>
      <c r="C597" s="175"/>
      <c r="D597" s="186"/>
      <c r="E597" s="191" t="s">
        <v>2136</v>
      </c>
      <c r="F597" s="202">
        <v>5340</v>
      </c>
      <c r="G597" s="202">
        <v>5340</v>
      </c>
      <c r="H597" s="174" t="s">
        <v>82</v>
      </c>
      <c r="I597" s="193" t="s">
        <v>1416</v>
      </c>
      <c r="J597" s="193" t="s">
        <v>80</v>
      </c>
      <c r="K597" s="203"/>
      <c r="L597" s="175"/>
    </row>
    <row r="598" spans="1:12" s="22" customFormat="1" ht="85.5" customHeight="1">
      <c r="A598" s="242">
        <v>551</v>
      </c>
      <c r="B598" s="170" t="s">
        <v>2107</v>
      </c>
      <c r="C598" s="175"/>
      <c r="D598" s="186"/>
      <c r="E598" s="191" t="s">
        <v>2137</v>
      </c>
      <c r="F598" s="202">
        <v>5340</v>
      </c>
      <c r="G598" s="202">
        <v>5340</v>
      </c>
      <c r="H598" s="174" t="s">
        <v>82</v>
      </c>
      <c r="I598" s="193" t="s">
        <v>1416</v>
      </c>
      <c r="J598" s="193" t="s">
        <v>80</v>
      </c>
      <c r="K598" s="203"/>
      <c r="L598" s="175"/>
    </row>
    <row r="599" spans="1:12" s="22" customFormat="1" ht="86.25" customHeight="1">
      <c r="A599" s="242">
        <v>552</v>
      </c>
      <c r="B599" s="170" t="s">
        <v>2107</v>
      </c>
      <c r="C599" s="175"/>
      <c r="D599" s="186"/>
      <c r="E599" s="191" t="s">
        <v>2138</v>
      </c>
      <c r="F599" s="202">
        <v>5340</v>
      </c>
      <c r="G599" s="202">
        <v>5340</v>
      </c>
      <c r="H599" s="174" t="s">
        <v>82</v>
      </c>
      <c r="I599" s="193" t="s">
        <v>1416</v>
      </c>
      <c r="J599" s="193" t="s">
        <v>80</v>
      </c>
      <c r="K599" s="203"/>
      <c r="L599" s="175"/>
    </row>
    <row r="600" spans="1:12" s="22" customFormat="1" ht="84.75" customHeight="1">
      <c r="A600" s="242">
        <v>553</v>
      </c>
      <c r="B600" s="170" t="s">
        <v>2107</v>
      </c>
      <c r="C600" s="175"/>
      <c r="D600" s="186"/>
      <c r="E600" s="191" t="s">
        <v>2139</v>
      </c>
      <c r="F600" s="202">
        <v>5340</v>
      </c>
      <c r="G600" s="202">
        <v>5340</v>
      </c>
      <c r="H600" s="174" t="s">
        <v>82</v>
      </c>
      <c r="I600" s="193" t="s">
        <v>1416</v>
      </c>
      <c r="J600" s="193" t="s">
        <v>80</v>
      </c>
      <c r="K600" s="203"/>
      <c r="L600" s="175"/>
    </row>
    <row r="601" spans="1:12" s="22" customFormat="1" ht="83.25" customHeight="1">
      <c r="A601" s="242">
        <v>554</v>
      </c>
      <c r="B601" s="170" t="s">
        <v>2107</v>
      </c>
      <c r="C601" s="175"/>
      <c r="D601" s="186"/>
      <c r="E601" s="191" t="s">
        <v>2140</v>
      </c>
      <c r="F601" s="202">
        <v>5340</v>
      </c>
      <c r="G601" s="202">
        <v>5340</v>
      </c>
      <c r="H601" s="174" t="s">
        <v>82</v>
      </c>
      <c r="I601" s="193" t="s">
        <v>1416</v>
      </c>
      <c r="J601" s="193" t="s">
        <v>80</v>
      </c>
      <c r="K601" s="203"/>
      <c r="L601" s="175"/>
    </row>
    <row r="602" spans="1:12" s="22" customFormat="1" ht="87.75" customHeight="1">
      <c r="A602" s="242">
        <v>555</v>
      </c>
      <c r="B602" s="170" t="s">
        <v>2107</v>
      </c>
      <c r="C602" s="175"/>
      <c r="D602" s="186"/>
      <c r="E602" s="191" t="s">
        <v>2141</v>
      </c>
      <c r="F602" s="202">
        <v>5340</v>
      </c>
      <c r="G602" s="202">
        <v>5340</v>
      </c>
      <c r="H602" s="174" t="s">
        <v>82</v>
      </c>
      <c r="I602" s="193" t="s">
        <v>1416</v>
      </c>
      <c r="J602" s="193" t="s">
        <v>80</v>
      </c>
      <c r="K602" s="203"/>
      <c r="L602" s="175"/>
    </row>
    <row r="603" spans="1:12" s="22" customFormat="1" ht="83.25" customHeight="1">
      <c r="A603" s="242">
        <v>556</v>
      </c>
      <c r="B603" s="170" t="s">
        <v>2107</v>
      </c>
      <c r="C603" s="175"/>
      <c r="D603" s="186"/>
      <c r="E603" s="191" t="s">
        <v>2142</v>
      </c>
      <c r="F603" s="202">
        <v>5340</v>
      </c>
      <c r="G603" s="202">
        <v>5340</v>
      </c>
      <c r="H603" s="174" t="s">
        <v>82</v>
      </c>
      <c r="I603" s="193" t="s">
        <v>1416</v>
      </c>
      <c r="J603" s="163" t="s">
        <v>80</v>
      </c>
      <c r="K603" s="203"/>
      <c r="L603" s="175"/>
    </row>
    <row r="604" spans="1:12" s="293" customFormat="1" ht="107.25" customHeight="1">
      <c r="A604" s="290">
        <v>557</v>
      </c>
      <c r="B604" s="290" t="s">
        <v>895</v>
      </c>
      <c r="C604" s="290" t="s">
        <v>992</v>
      </c>
      <c r="D604" s="172" t="s">
        <v>993</v>
      </c>
      <c r="E604" s="290" t="s">
        <v>994</v>
      </c>
      <c r="F604" s="291">
        <v>3982560</v>
      </c>
      <c r="G604" s="291">
        <v>3982560</v>
      </c>
      <c r="H604" s="291">
        <v>3982560</v>
      </c>
      <c r="I604" s="170" t="s">
        <v>2370</v>
      </c>
      <c r="J604" s="163" t="s">
        <v>80</v>
      </c>
      <c r="K604" s="292"/>
      <c r="L604" s="290" t="s">
        <v>2371</v>
      </c>
    </row>
    <row r="605" spans="1:12" s="293" customFormat="1" ht="84.75" customHeight="1">
      <c r="A605" s="242">
        <v>558</v>
      </c>
      <c r="B605" s="290" t="s">
        <v>995</v>
      </c>
      <c r="C605" s="290"/>
      <c r="D605" s="172"/>
      <c r="E605" s="290" t="s">
        <v>996</v>
      </c>
      <c r="F605" s="291">
        <v>8400</v>
      </c>
      <c r="G605" s="291">
        <v>8400</v>
      </c>
      <c r="H605" s="291" t="s">
        <v>82</v>
      </c>
      <c r="I605" s="170" t="s">
        <v>997</v>
      </c>
      <c r="J605" s="163" t="s">
        <v>80</v>
      </c>
      <c r="K605" s="292"/>
      <c r="L605" s="290"/>
    </row>
    <row r="606" spans="1:12" s="293" customFormat="1" ht="84.75" customHeight="1">
      <c r="A606" s="290">
        <v>559</v>
      </c>
      <c r="B606" s="290" t="s">
        <v>995</v>
      </c>
      <c r="C606" s="290"/>
      <c r="D606" s="172"/>
      <c r="E606" s="290" t="s">
        <v>996</v>
      </c>
      <c r="F606" s="291">
        <v>8400</v>
      </c>
      <c r="G606" s="291">
        <v>8400</v>
      </c>
      <c r="H606" s="291" t="s">
        <v>82</v>
      </c>
      <c r="I606" s="170" t="s">
        <v>997</v>
      </c>
      <c r="J606" s="163" t="s">
        <v>80</v>
      </c>
      <c r="K606" s="292"/>
      <c r="L606" s="290"/>
    </row>
    <row r="607" spans="1:12" s="293" customFormat="1" ht="100.5" customHeight="1">
      <c r="A607" s="290">
        <v>560</v>
      </c>
      <c r="B607" s="290" t="s">
        <v>2533</v>
      </c>
      <c r="C607" s="290" t="s">
        <v>998</v>
      </c>
      <c r="D607" s="172" t="s">
        <v>2525</v>
      </c>
      <c r="E607" s="290" t="s">
        <v>2523</v>
      </c>
      <c r="F607" s="291">
        <v>301214.98</v>
      </c>
      <c r="G607" s="291">
        <v>301214.98</v>
      </c>
      <c r="H607" s="291" t="s">
        <v>2524</v>
      </c>
      <c r="I607" s="170" t="s">
        <v>999</v>
      </c>
      <c r="J607" s="163" t="s">
        <v>80</v>
      </c>
      <c r="K607" s="292"/>
      <c r="L607" s="290" t="s">
        <v>2244</v>
      </c>
    </row>
    <row r="608" spans="1:12" s="293" customFormat="1" ht="86.25" customHeight="1">
      <c r="A608" s="290">
        <v>561</v>
      </c>
      <c r="B608" s="290" t="s">
        <v>518</v>
      </c>
      <c r="C608" s="290" t="s">
        <v>1915</v>
      </c>
      <c r="D608" s="172"/>
      <c r="E608" s="290"/>
      <c r="F608" s="291">
        <v>399636</v>
      </c>
      <c r="G608" s="291">
        <v>399636</v>
      </c>
      <c r="H608" s="291" t="s">
        <v>82</v>
      </c>
      <c r="I608" s="170" t="s">
        <v>918</v>
      </c>
      <c r="J608" s="163" t="s">
        <v>80</v>
      </c>
      <c r="K608" s="292"/>
      <c r="L608" s="290"/>
    </row>
    <row r="609" spans="1:12" s="293" customFormat="1" ht="126.75" customHeight="1">
      <c r="A609" s="290">
        <v>562</v>
      </c>
      <c r="B609" s="163" t="s">
        <v>2689</v>
      </c>
      <c r="C609" s="163" t="s">
        <v>2326</v>
      </c>
      <c r="D609" s="260" t="s">
        <v>1501</v>
      </c>
      <c r="E609" s="163" t="s">
        <v>1502</v>
      </c>
      <c r="F609" s="248">
        <v>3580862.32</v>
      </c>
      <c r="G609" s="248">
        <v>0</v>
      </c>
      <c r="H609" s="248">
        <v>3580862.32</v>
      </c>
      <c r="I609" s="170" t="s">
        <v>2690</v>
      </c>
      <c r="J609" s="246" t="s">
        <v>80</v>
      </c>
      <c r="K609" s="246"/>
      <c r="L609" s="163" t="s">
        <v>2372</v>
      </c>
    </row>
    <row r="610" spans="1:12" s="293" customFormat="1" ht="98.25" customHeight="1">
      <c r="A610" s="290">
        <v>563</v>
      </c>
      <c r="B610" s="163" t="s">
        <v>2328</v>
      </c>
      <c r="C610" s="163" t="s">
        <v>2327</v>
      </c>
      <c r="D610" s="260" t="s">
        <v>2526</v>
      </c>
      <c r="E610" s="163" t="s">
        <v>2527</v>
      </c>
      <c r="F610" s="248">
        <v>15588237.66</v>
      </c>
      <c r="G610" s="248">
        <v>0.01</v>
      </c>
      <c r="H610" s="361">
        <v>15588237.66</v>
      </c>
      <c r="I610" s="170" t="s">
        <v>2690</v>
      </c>
      <c r="J610" s="246" t="s">
        <v>80</v>
      </c>
      <c r="K610" s="246"/>
      <c r="L610" s="290" t="s">
        <v>2528</v>
      </c>
    </row>
    <row r="611" spans="1:12" s="293" customFormat="1" ht="115.5" customHeight="1">
      <c r="A611" s="290">
        <v>564</v>
      </c>
      <c r="B611" s="163" t="s">
        <v>2330</v>
      </c>
      <c r="C611" s="163" t="s">
        <v>2329</v>
      </c>
      <c r="D611" s="260" t="s">
        <v>1503</v>
      </c>
      <c r="E611" s="163" t="s">
        <v>1504</v>
      </c>
      <c r="F611" s="248">
        <v>2280029.85</v>
      </c>
      <c r="G611" s="248">
        <v>0.01</v>
      </c>
      <c r="H611" s="248">
        <v>2280029.85</v>
      </c>
      <c r="I611" s="170" t="s">
        <v>2690</v>
      </c>
      <c r="J611" s="246" t="s">
        <v>80</v>
      </c>
      <c r="K611" s="246"/>
      <c r="L611" s="163" t="s">
        <v>2437</v>
      </c>
    </row>
    <row r="612" spans="1:12" s="293" customFormat="1" ht="189" customHeight="1">
      <c r="A612" s="290">
        <v>565</v>
      </c>
      <c r="B612" s="170" t="s">
        <v>300</v>
      </c>
      <c r="C612" s="175" t="s">
        <v>301</v>
      </c>
      <c r="D612" s="186"/>
      <c r="E612" s="191" t="s">
        <v>302</v>
      </c>
      <c r="F612" s="202">
        <v>16200</v>
      </c>
      <c r="G612" s="202">
        <v>11417.25</v>
      </c>
      <c r="H612" s="174" t="s">
        <v>82</v>
      </c>
      <c r="I612" s="193" t="s">
        <v>1605</v>
      </c>
      <c r="J612" s="193" t="s">
        <v>80</v>
      </c>
      <c r="K612" s="175"/>
      <c r="L612" s="175"/>
    </row>
    <row r="613" spans="1:12" s="293" customFormat="1" ht="101.25" customHeight="1">
      <c r="A613" s="290">
        <v>566</v>
      </c>
      <c r="B613" s="170" t="s">
        <v>2331</v>
      </c>
      <c r="C613" s="175" t="s">
        <v>973</v>
      </c>
      <c r="D613" s="186" t="s">
        <v>2433</v>
      </c>
      <c r="E613" s="191" t="s">
        <v>974</v>
      </c>
      <c r="F613" s="202">
        <v>11359.8</v>
      </c>
      <c r="G613" s="202">
        <v>11359.8</v>
      </c>
      <c r="H613" s="359">
        <v>11359.8</v>
      </c>
      <c r="I613" s="170" t="s">
        <v>2690</v>
      </c>
      <c r="J613" s="193" t="s">
        <v>80</v>
      </c>
      <c r="K613" s="203"/>
      <c r="L613" s="175" t="s">
        <v>2434</v>
      </c>
    </row>
    <row r="614" spans="1:12" s="293" customFormat="1" ht="97.5" customHeight="1">
      <c r="A614" s="290">
        <v>567</v>
      </c>
      <c r="B614" s="170" t="s">
        <v>2655</v>
      </c>
      <c r="C614" s="175" t="s">
        <v>2656</v>
      </c>
      <c r="D614" s="186"/>
      <c r="E614" s="191" t="s">
        <v>2160</v>
      </c>
      <c r="F614" s="202">
        <v>1406842</v>
      </c>
      <c r="G614" s="202">
        <v>1406842</v>
      </c>
      <c r="H614" s="174">
        <v>42549</v>
      </c>
      <c r="I614" s="193" t="s">
        <v>1194</v>
      </c>
      <c r="J614" s="193" t="s">
        <v>80</v>
      </c>
      <c r="K614" s="203"/>
      <c r="L614" s="175"/>
    </row>
    <row r="615" spans="1:12" s="293" customFormat="1" ht="102" customHeight="1">
      <c r="A615" s="327">
        <v>568</v>
      </c>
      <c r="B615" s="329" t="s">
        <v>2435</v>
      </c>
      <c r="C615" s="329" t="s">
        <v>2436</v>
      </c>
      <c r="D615" s="330"/>
      <c r="E615" s="331" t="s">
        <v>2160</v>
      </c>
      <c r="F615" s="332">
        <v>862206</v>
      </c>
      <c r="G615" s="332">
        <v>862206</v>
      </c>
      <c r="H615" s="332" t="s">
        <v>82</v>
      </c>
      <c r="I615" s="328" t="s">
        <v>1194</v>
      </c>
      <c r="J615" s="328" t="s">
        <v>80</v>
      </c>
      <c r="K615" s="333"/>
      <c r="L615" s="329"/>
    </row>
    <row r="616" spans="1:12" s="293" customFormat="1" ht="113.25" customHeight="1">
      <c r="A616" s="290">
        <v>569</v>
      </c>
      <c r="B616" s="290" t="s">
        <v>2234</v>
      </c>
      <c r="C616" s="290" t="s">
        <v>2238</v>
      </c>
      <c r="D616" s="172" t="s">
        <v>2236</v>
      </c>
      <c r="E616" s="334" t="s">
        <v>2235</v>
      </c>
      <c r="F616" s="291">
        <v>1</v>
      </c>
      <c r="G616" s="291">
        <v>1</v>
      </c>
      <c r="H616" s="291" t="s">
        <v>82</v>
      </c>
      <c r="I616" s="328" t="s">
        <v>2237</v>
      </c>
      <c r="J616" s="328" t="s">
        <v>80</v>
      </c>
      <c r="K616" s="290"/>
      <c r="L616" s="290" t="s">
        <v>2242</v>
      </c>
    </row>
    <row r="617" spans="1:12" s="293" customFormat="1" ht="115.5" customHeight="1">
      <c r="A617" s="290">
        <v>570</v>
      </c>
      <c r="B617" s="290" t="s">
        <v>1317</v>
      </c>
      <c r="C617" s="290" t="s">
        <v>2239</v>
      </c>
      <c r="D617" s="172" t="s">
        <v>2240</v>
      </c>
      <c r="E617" s="334" t="s">
        <v>2241</v>
      </c>
      <c r="F617" s="291">
        <v>1</v>
      </c>
      <c r="G617" s="291">
        <v>1</v>
      </c>
      <c r="H617" s="291" t="s">
        <v>82</v>
      </c>
      <c r="I617" s="328" t="s">
        <v>2237</v>
      </c>
      <c r="J617" s="328" t="s">
        <v>80</v>
      </c>
      <c r="K617" s="290"/>
      <c r="L617" s="290" t="s">
        <v>2243</v>
      </c>
    </row>
    <row r="618" spans="1:12" s="293" customFormat="1" ht="105.75" customHeight="1">
      <c r="A618" s="290">
        <v>571</v>
      </c>
      <c r="B618" s="170" t="s">
        <v>1073</v>
      </c>
      <c r="C618" s="290" t="s">
        <v>1074</v>
      </c>
      <c r="D618" s="172" t="s">
        <v>1075</v>
      </c>
      <c r="E618" s="334" t="s">
        <v>1076</v>
      </c>
      <c r="F618" s="291">
        <v>4733.25</v>
      </c>
      <c r="G618" s="291">
        <v>4733.25</v>
      </c>
      <c r="H618" s="291" t="s">
        <v>82</v>
      </c>
      <c r="I618" s="328" t="s">
        <v>2296</v>
      </c>
      <c r="J618" s="328" t="s">
        <v>80</v>
      </c>
      <c r="K618" s="292"/>
      <c r="L618" s="290" t="s">
        <v>2297</v>
      </c>
    </row>
    <row r="619" spans="1:12" s="293" customFormat="1" ht="105.75" customHeight="1">
      <c r="A619" s="290">
        <v>572</v>
      </c>
      <c r="B619" s="170" t="s">
        <v>1073</v>
      </c>
      <c r="C619" s="290" t="s">
        <v>2298</v>
      </c>
      <c r="D619" s="172" t="s">
        <v>2299</v>
      </c>
      <c r="E619" s="334" t="s">
        <v>2300</v>
      </c>
      <c r="F619" s="291">
        <v>3786.6</v>
      </c>
      <c r="G619" s="291">
        <v>3786.6</v>
      </c>
      <c r="H619" s="291" t="s">
        <v>82</v>
      </c>
      <c r="I619" s="328" t="s">
        <v>2296</v>
      </c>
      <c r="J619" s="328" t="s">
        <v>80</v>
      </c>
      <c r="K619" s="292"/>
      <c r="L619" s="290" t="s">
        <v>2301</v>
      </c>
    </row>
    <row r="620" spans="1:12" s="293" customFormat="1" ht="97.5" customHeight="1">
      <c r="A620" s="290">
        <v>573</v>
      </c>
      <c r="B620" s="170" t="s">
        <v>2306</v>
      </c>
      <c r="C620" s="290" t="s">
        <v>2309</v>
      </c>
      <c r="D620" s="172" t="s">
        <v>2307</v>
      </c>
      <c r="E620" s="334" t="s">
        <v>2308</v>
      </c>
      <c r="F620" s="291">
        <v>3706326</v>
      </c>
      <c r="G620" s="291">
        <v>3706326</v>
      </c>
      <c r="H620" s="291">
        <v>3706326</v>
      </c>
      <c r="I620" s="328" t="s">
        <v>2296</v>
      </c>
      <c r="J620" s="328" t="s">
        <v>80</v>
      </c>
      <c r="K620" s="292"/>
      <c r="L620" s="290" t="s">
        <v>2310</v>
      </c>
    </row>
    <row r="621" spans="1:12" s="293" customFormat="1" ht="147" customHeight="1">
      <c r="A621" s="290">
        <v>574</v>
      </c>
      <c r="B621" s="170" t="s">
        <v>2313</v>
      </c>
      <c r="C621" s="290" t="s">
        <v>2314</v>
      </c>
      <c r="D621" s="172" t="s">
        <v>2315</v>
      </c>
      <c r="E621" s="334" t="s">
        <v>2316</v>
      </c>
      <c r="F621" s="291">
        <v>1680291.36</v>
      </c>
      <c r="G621" s="291">
        <v>1680291.36</v>
      </c>
      <c r="H621" s="291">
        <v>1680291.36</v>
      </c>
      <c r="I621" s="328" t="s">
        <v>2296</v>
      </c>
      <c r="J621" s="328" t="s">
        <v>80</v>
      </c>
      <c r="K621" s="292"/>
      <c r="L621" s="290" t="s">
        <v>2317</v>
      </c>
    </row>
    <row r="622" spans="1:12" s="293" customFormat="1" ht="138.75" customHeight="1">
      <c r="A622" s="290">
        <v>575</v>
      </c>
      <c r="B622" s="170" t="s">
        <v>1705</v>
      </c>
      <c r="C622" s="290" t="s">
        <v>1709</v>
      </c>
      <c r="D622" s="172"/>
      <c r="E622" s="334" t="s">
        <v>1706</v>
      </c>
      <c r="F622" s="291">
        <v>30178639</v>
      </c>
      <c r="G622" s="291">
        <f>20789729.4</f>
        <v>20789729.4</v>
      </c>
      <c r="H622" s="291" t="s">
        <v>82</v>
      </c>
      <c r="I622" s="328" t="s">
        <v>1707</v>
      </c>
      <c r="J622" s="328" t="s">
        <v>80</v>
      </c>
      <c r="K622" s="292"/>
      <c r="L622" s="290"/>
    </row>
    <row r="623" spans="1:12" s="293" customFormat="1" ht="138.75" customHeight="1">
      <c r="A623" s="290">
        <v>576</v>
      </c>
      <c r="B623" s="170" t="s">
        <v>1708</v>
      </c>
      <c r="C623" s="290" t="s">
        <v>1710</v>
      </c>
      <c r="D623" s="172"/>
      <c r="E623" s="334" t="s">
        <v>1711</v>
      </c>
      <c r="F623" s="291">
        <f>542563.92</f>
        <v>542563.92</v>
      </c>
      <c r="G623" s="291">
        <f>3014.11</f>
        <v>3014.11</v>
      </c>
      <c r="H623" s="291" t="s">
        <v>82</v>
      </c>
      <c r="I623" s="328" t="s">
        <v>1707</v>
      </c>
      <c r="J623" s="328" t="s">
        <v>80</v>
      </c>
      <c r="K623" s="292"/>
      <c r="L623" s="290"/>
    </row>
    <row r="624" spans="1:12" s="293" customFormat="1" ht="138.75" customHeight="1">
      <c r="A624" s="290">
        <v>577</v>
      </c>
      <c r="B624" s="170" t="s">
        <v>876</v>
      </c>
      <c r="C624" s="290" t="s">
        <v>877</v>
      </c>
      <c r="D624" s="172"/>
      <c r="E624" s="334"/>
      <c r="F624" s="291">
        <v>1885249</v>
      </c>
      <c r="G624" s="291">
        <v>0</v>
      </c>
      <c r="H624" s="291" t="s">
        <v>82</v>
      </c>
      <c r="I624" s="328" t="s">
        <v>878</v>
      </c>
      <c r="J624" s="328" t="s">
        <v>80</v>
      </c>
      <c r="K624" s="292"/>
      <c r="L624" s="290"/>
    </row>
    <row r="625" spans="1:12" s="293" customFormat="1" ht="138.75" customHeight="1">
      <c r="A625" s="290">
        <v>578</v>
      </c>
      <c r="B625" s="170" t="s">
        <v>879</v>
      </c>
      <c r="C625" s="290" t="s">
        <v>877</v>
      </c>
      <c r="D625" s="172"/>
      <c r="E625" s="334"/>
      <c r="F625" s="291">
        <v>6602776.13</v>
      </c>
      <c r="G625" s="291">
        <v>0</v>
      </c>
      <c r="H625" s="291" t="s">
        <v>82</v>
      </c>
      <c r="I625" s="328" t="s">
        <v>878</v>
      </c>
      <c r="J625" s="328" t="s">
        <v>80</v>
      </c>
      <c r="K625" s="292"/>
      <c r="L625" s="290"/>
    </row>
    <row r="626" spans="1:12" s="293" customFormat="1" ht="138.75" customHeight="1">
      <c r="A626" s="290">
        <v>579</v>
      </c>
      <c r="B626" s="170" t="s">
        <v>880</v>
      </c>
      <c r="C626" s="290" t="s">
        <v>877</v>
      </c>
      <c r="D626" s="172"/>
      <c r="E626" s="334"/>
      <c r="F626" s="291">
        <v>2392777.02</v>
      </c>
      <c r="G626" s="291">
        <v>0</v>
      </c>
      <c r="H626" s="291"/>
      <c r="I626" s="193" t="s">
        <v>878</v>
      </c>
      <c r="J626" s="328" t="s">
        <v>80</v>
      </c>
      <c r="K626" s="292"/>
      <c r="L626" s="290"/>
    </row>
    <row r="627" spans="1:12" s="293" customFormat="1" ht="130.5" customHeight="1">
      <c r="A627" s="290">
        <v>580</v>
      </c>
      <c r="B627" s="170" t="s">
        <v>10</v>
      </c>
      <c r="C627" s="290" t="s">
        <v>11</v>
      </c>
      <c r="D627" s="172" t="s">
        <v>12</v>
      </c>
      <c r="E627" s="334" t="s">
        <v>13</v>
      </c>
      <c r="F627" s="291">
        <v>2342082.6</v>
      </c>
      <c r="G627" s="291">
        <v>2342082.6</v>
      </c>
      <c r="H627" s="291">
        <v>2342082.6</v>
      </c>
      <c r="I627" s="193" t="s">
        <v>14</v>
      </c>
      <c r="J627" s="328" t="s">
        <v>80</v>
      </c>
      <c r="K627" s="292"/>
      <c r="L627" s="175" t="s">
        <v>2529</v>
      </c>
    </row>
    <row r="628" spans="1:12" s="293" customFormat="1" ht="161.25" customHeight="1">
      <c r="A628" s="290">
        <v>581</v>
      </c>
      <c r="B628" s="170" t="s">
        <v>15</v>
      </c>
      <c r="C628" s="290" t="s">
        <v>16</v>
      </c>
      <c r="D628" s="172" t="s">
        <v>17</v>
      </c>
      <c r="E628" s="334" t="s">
        <v>18</v>
      </c>
      <c r="F628" s="291">
        <v>2109604.58</v>
      </c>
      <c r="G628" s="291">
        <v>2109604.58</v>
      </c>
      <c r="H628" s="291">
        <v>2109604.58</v>
      </c>
      <c r="I628" s="193" t="s">
        <v>14</v>
      </c>
      <c r="J628" s="328" t="s">
        <v>80</v>
      </c>
      <c r="K628" s="292"/>
      <c r="L628" s="290" t="s">
        <v>2530</v>
      </c>
    </row>
    <row r="629" spans="1:12" s="293" customFormat="1" ht="161.25" customHeight="1">
      <c r="A629" s="290">
        <v>582</v>
      </c>
      <c r="B629" s="170" t="s">
        <v>19</v>
      </c>
      <c r="C629" s="290" t="s">
        <v>20</v>
      </c>
      <c r="D629" s="172" t="s">
        <v>1293</v>
      </c>
      <c r="E629" s="334" t="s">
        <v>21</v>
      </c>
      <c r="F629" s="291">
        <v>749280.77</v>
      </c>
      <c r="G629" s="291">
        <v>749280.77</v>
      </c>
      <c r="H629" s="291">
        <v>749280.77</v>
      </c>
      <c r="I629" s="193" t="s">
        <v>14</v>
      </c>
      <c r="J629" s="328" t="s">
        <v>80</v>
      </c>
      <c r="K629" s="292"/>
      <c r="L629" s="290" t="s">
        <v>2530</v>
      </c>
    </row>
    <row r="630" spans="1:12" s="293" customFormat="1" ht="161.25" customHeight="1">
      <c r="A630" s="290">
        <v>583</v>
      </c>
      <c r="B630" s="170" t="s">
        <v>514</v>
      </c>
      <c r="C630" s="290" t="s">
        <v>998</v>
      </c>
      <c r="D630" s="172" t="s">
        <v>515</v>
      </c>
      <c r="E630" s="334" t="s">
        <v>516</v>
      </c>
      <c r="F630" s="291">
        <f>231178.76</f>
        <v>231178.76</v>
      </c>
      <c r="G630" s="291">
        <f>231178.76</f>
        <v>231178.76</v>
      </c>
      <c r="H630" s="291">
        <f>231178.76</f>
        <v>231178.76</v>
      </c>
      <c r="I630" s="193" t="s">
        <v>23</v>
      </c>
      <c r="J630" s="328" t="s">
        <v>80</v>
      </c>
      <c r="K630" s="292"/>
      <c r="L630" s="290" t="s">
        <v>24</v>
      </c>
    </row>
    <row r="631" spans="1:12" s="293" customFormat="1" ht="161.25" customHeight="1">
      <c r="A631" s="290">
        <v>584</v>
      </c>
      <c r="B631" s="170" t="s">
        <v>905</v>
      </c>
      <c r="C631" s="290" t="s">
        <v>906</v>
      </c>
      <c r="D631" s="172" t="s">
        <v>907</v>
      </c>
      <c r="E631" s="334" t="s">
        <v>908</v>
      </c>
      <c r="F631" s="291">
        <v>769486.73</v>
      </c>
      <c r="G631" s="291">
        <v>769486.73</v>
      </c>
      <c r="H631" s="291">
        <v>769486.73</v>
      </c>
      <c r="I631" s="193" t="s">
        <v>23</v>
      </c>
      <c r="J631" s="328" t="s">
        <v>80</v>
      </c>
      <c r="K631" s="292"/>
      <c r="L631" s="290" t="s">
        <v>909</v>
      </c>
    </row>
    <row r="632" spans="1:12" s="293" customFormat="1" ht="161.25" customHeight="1">
      <c r="A632" s="290">
        <v>585</v>
      </c>
      <c r="B632" s="170" t="s">
        <v>905</v>
      </c>
      <c r="C632" s="290" t="s">
        <v>910</v>
      </c>
      <c r="D632" s="172" t="s">
        <v>911</v>
      </c>
      <c r="E632" s="334" t="s">
        <v>912</v>
      </c>
      <c r="F632" s="291">
        <f>50056.32</f>
        <v>50056.32</v>
      </c>
      <c r="G632" s="291">
        <f>50056.32</f>
        <v>50056.32</v>
      </c>
      <c r="H632" s="291">
        <f>50056.32</f>
        <v>50056.32</v>
      </c>
      <c r="I632" s="193" t="s">
        <v>23</v>
      </c>
      <c r="J632" s="328" t="s">
        <v>80</v>
      </c>
      <c r="K632" s="292"/>
      <c r="L632" s="290" t="s">
        <v>909</v>
      </c>
    </row>
    <row r="633" spans="1:12" s="293" customFormat="1" ht="161.25" customHeight="1">
      <c r="A633" s="290">
        <v>586</v>
      </c>
      <c r="B633" s="170" t="s">
        <v>913</v>
      </c>
      <c r="C633" s="290" t="s">
        <v>914</v>
      </c>
      <c r="D633" s="172" t="s">
        <v>915</v>
      </c>
      <c r="E633" s="334" t="s">
        <v>916</v>
      </c>
      <c r="F633" s="291">
        <f>291527.93</f>
        <v>291527.93</v>
      </c>
      <c r="G633" s="291">
        <f>291527.93</f>
        <v>291527.93</v>
      </c>
      <c r="H633" s="291">
        <f>291527.93</f>
        <v>291527.93</v>
      </c>
      <c r="I633" s="193" t="s">
        <v>23</v>
      </c>
      <c r="J633" s="328" t="s">
        <v>80</v>
      </c>
      <c r="K633" s="292"/>
      <c r="L633" s="290" t="s">
        <v>917</v>
      </c>
    </row>
    <row r="634" spans="1:12" s="293" customFormat="1" ht="161.25" customHeight="1">
      <c r="A634" s="290">
        <v>587</v>
      </c>
      <c r="B634" s="170" t="s">
        <v>1149</v>
      </c>
      <c r="C634" s="369" t="s">
        <v>1148</v>
      </c>
      <c r="D634" s="172"/>
      <c r="E634" s="334"/>
      <c r="F634" s="291">
        <v>21063946.18</v>
      </c>
      <c r="G634" s="291">
        <v>0</v>
      </c>
      <c r="H634" s="291"/>
      <c r="I634" s="193" t="s">
        <v>1147</v>
      </c>
      <c r="J634" s="328" t="s">
        <v>80</v>
      </c>
      <c r="K634" s="292"/>
      <c r="L634" s="290"/>
    </row>
    <row r="635" spans="1:12" s="293" customFormat="1" ht="161.25" customHeight="1">
      <c r="A635" s="290">
        <v>588</v>
      </c>
      <c r="B635" s="170" t="s">
        <v>1150</v>
      </c>
      <c r="C635" s="369" t="s">
        <v>1148</v>
      </c>
      <c r="D635" s="172"/>
      <c r="E635" s="334"/>
      <c r="F635" s="291">
        <v>3524852.86</v>
      </c>
      <c r="G635" s="291">
        <v>0</v>
      </c>
      <c r="H635" s="291"/>
      <c r="I635" s="193" t="s">
        <v>1147</v>
      </c>
      <c r="J635" s="328" t="s">
        <v>80</v>
      </c>
      <c r="K635" s="292"/>
      <c r="L635" s="290"/>
    </row>
    <row r="636" spans="1:12" s="293" customFormat="1" ht="161.25" customHeight="1">
      <c r="A636" s="290">
        <v>589</v>
      </c>
      <c r="B636" s="170" t="s">
        <v>1151</v>
      </c>
      <c r="C636" s="369" t="s">
        <v>1148</v>
      </c>
      <c r="D636" s="172"/>
      <c r="E636" s="334"/>
      <c r="F636" s="291">
        <v>2824542.49</v>
      </c>
      <c r="G636" s="291">
        <v>0</v>
      </c>
      <c r="H636" s="291"/>
      <c r="I636" s="193" t="s">
        <v>1147</v>
      </c>
      <c r="J636" s="328" t="s">
        <v>80</v>
      </c>
      <c r="K636" s="292"/>
      <c r="L636" s="290"/>
    </row>
    <row r="637" spans="1:12" s="293" customFormat="1" ht="161.25" customHeight="1">
      <c r="A637" s="290">
        <v>590</v>
      </c>
      <c r="B637" s="170" t="s">
        <v>1152</v>
      </c>
      <c r="C637" s="369" t="s">
        <v>1148</v>
      </c>
      <c r="D637" s="172"/>
      <c r="E637" s="334"/>
      <c r="F637" s="291">
        <v>53644.1</v>
      </c>
      <c r="G637" s="291">
        <v>0</v>
      </c>
      <c r="H637" s="291"/>
      <c r="I637" s="193" t="s">
        <v>1147</v>
      </c>
      <c r="J637" s="328" t="s">
        <v>80</v>
      </c>
      <c r="K637" s="292"/>
      <c r="L637" s="290"/>
    </row>
    <row r="638" spans="1:12" s="293" customFormat="1" ht="161.25" customHeight="1">
      <c r="A638" s="290">
        <v>591</v>
      </c>
      <c r="B638" s="170" t="s">
        <v>1153</v>
      </c>
      <c r="C638" s="369" t="s">
        <v>1148</v>
      </c>
      <c r="D638" s="172"/>
      <c r="E638" s="334"/>
      <c r="F638" s="291">
        <v>5231758.09</v>
      </c>
      <c r="G638" s="291">
        <v>0</v>
      </c>
      <c r="H638" s="291"/>
      <c r="I638" s="193" t="s">
        <v>1147</v>
      </c>
      <c r="J638" s="328" t="s">
        <v>80</v>
      </c>
      <c r="K638" s="292"/>
      <c r="L638" s="290"/>
    </row>
    <row r="639" spans="1:12" s="293" customFormat="1" ht="161.25" customHeight="1">
      <c r="A639" s="290">
        <v>592</v>
      </c>
      <c r="B639" s="170" t="s">
        <v>1154</v>
      </c>
      <c r="C639" s="369" t="s">
        <v>1148</v>
      </c>
      <c r="D639" s="172"/>
      <c r="E639" s="334"/>
      <c r="F639" s="291">
        <v>40777</v>
      </c>
      <c r="G639" s="291">
        <v>0</v>
      </c>
      <c r="H639" s="291"/>
      <c r="I639" s="193" t="s">
        <v>1147</v>
      </c>
      <c r="J639" s="328" t="s">
        <v>80</v>
      </c>
      <c r="K639" s="292"/>
      <c r="L639" s="290"/>
    </row>
    <row r="640" spans="1:12" s="293" customFormat="1" ht="161.25" customHeight="1">
      <c r="A640" s="290">
        <v>593</v>
      </c>
      <c r="B640" s="170" t="s">
        <v>1156</v>
      </c>
      <c r="C640" s="369" t="s">
        <v>1155</v>
      </c>
      <c r="D640" s="172"/>
      <c r="E640" s="334"/>
      <c r="F640" s="291">
        <v>1305955</v>
      </c>
      <c r="G640" s="291">
        <v>0</v>
      </c>
      <c r="H640" s="291"/>
      <c r="I640" s="193" t="s">
        <v>1147</v>
      </c>
      <c r="J640" s="328" t="s">
        <v>80</v>
      </c>
      <c r="K640" s="292"/>
      <c r="L640" s="290"/>
    </row>
    <row r="641" spans="1:12" s="293" customFormat="1" ht="161.25" customHeight="1">
      <c r="A641" s="290">
        <v>594</v>
      </c>
      <c r="B641" s="170" t="s">
        <v>1150</v>
      </c>
      <c r="C641" s="369" t="s">
        <v>1155</v>
      </c>
      <c r="D641" s="172"/>
      <c r="E641" s="334"/>
      <c r="F641" s="291">
        <v>939920</v>
      </c>
      <c r="G641" s="291">
        <v>0</v>
      </c>
      <c r="H641" s="291"/>
      <c r="I641" s="193" t="s">
        <v>1147</v>
      </c>
      <c r="J641" s="328" t="s">
        <v>80</v>
      </c>
      <c r="K641" s="292"/>
      <c r="L641" s="290"/>
    </row>
    <row r="642" spans="1:12" s="293" customFormat="1" ht="161.25" customHeight="1">
      <c r="A642" s="290">
        <v>595</v>
      </c>
      <c r="B642" s="170" t="s">
        <v>1153</v>
      </c>
      <c r="C642" s="369" t="s">
        <v>1155</v>
      </c>
      <c r="D642" s="172"/>
      <c r="E642" s="334"/>
      <c r="F642" s="291">
        <v>800869</v>
      </c>
      <c r="G642" s="291">
        <v>0</v>
      </c>
      <c r="H642" s="291"/>
      <c r="I642" s="193" t="s">
        <v>1147</v>
      </c>
      <c r="J642" s="328" t="s">
        <v>80</v>
      </c>
      <c r="K642" s="292"/>
      <c r="L642" s="290"/>
    </row>
    <row r="643" spans="1:12" s="293" customFormat="1" ht="161.25" customHeight="1">
      <c r="A643" s="290">
        <v>596</v>
      </c>
      <c r="B643" s="170" t="s">
        <v>1157</v>
      </c>
      <c r="C643" s="369" t="s">
        <v>1155</v>
      </c>
      <c r="D643" s="172"/>
      <c r="E643" s="334"/>
      <c r="F643" s="291">
        <v>567545</v>
      </c>
      <c r="G643" s="291">
        <v>0</v>
      </c>
      <c r="H643" s="291"/>
      <c r="I643" s="193" t="s">
        <v>1147</v>
      </c>
      <c r="J643" s="328" t="s">
        <v>80</v>
      </c>
      <c r="K643" s="292"/>
      <c r="L643" s="290"/>
    </row>
    <row r="644" spans="1:12" s="293" customFormat="1" ht="161.25" customHeight="1">
      <c r="A644" s="290">
        <v>597</v>
      </c>
      <c r="B644" s="170" t="s">
        <v>1158</v>
      </c>
      <c r="C644" s="369" t="s">
        <v>1155</v>
      </c>
      <c r="D644" s="172"/>
      <c r="E644" s="334"/>
      <c r="F644" s="291">
        <v>43930</v>
      </c>
      <c r="G644" s="291">
        <v>0</v>
      </c>
      <c r="H644" s="291"/>
      <c r="I644" s="193" t="s">
        <v>1147</v>
      </c>
      <c r="J644" s="328" t="s">
        <v>80</v>
      </c>
      <c r="K644" s="292"/>
      <c r="L644" s="290"/>
    </row>
    <row r="645" spans="1:12" s="22" customFormat="1" ht="27.75" customHeight="1">
      <c r="A645" s="163"/>
      <c r="B645" s="204" t="s">
        <v>1660</v>
      </c>
      <c r="C645" s="197"/>
      <c r="D645" s="205"/>
      <c r="E645" s="197"/>
      <c r="F645" s="206">
        <f>SUM(F62:F608)+F609+F610+F611+F612+F613+F614+F615+F616+F617+F618+F619+F620+F621+F622+F623+F624+F625+F626+F627+F628+F629+F633+F632+F631+F630+F644+F643+F642+F641+F640+F639+F638+F637+F636+F635+F634</f>
        <v>362605168.97000015</v>
      </c>
      <c r="G645" s="206">
        <f>SUM(G62:G607)+G608+G612+G611+G610+G609+G613+G614+G615+G616+G617+G618+G619+G620+G621+G622+G623+G624+G625+G626+G629+G628+G627+G630+G631+G632+G633</f>
        <v>153962027.24</v>
      </c>
      <c r="H645" s="195"/>
      <c r="I645" s="197"/>
      <c r="J645" s="193"/>
      <c r="K645" s="207"/>
      <c r="L645" s="197"/>
    </row>
    <row r="646" spans="1:12" s="22" customFormat="1" ht="27" customHeight="1">
      <c r="A646" s="163"/>
      <c r="B646" s="176" t="s">
        <v>1661</v>
      </c>
      <c r="C646" s="197"/>
      <c r="D646" s="205"/>
      <c r="E646" s="197"/>
      <c r="F646" s="177">
        <f>F645+F60</f>
        <v>364073960.27000016</v>
      </c>
      <c r="G646" s="177">
        <f>G645+G60</f>
        <v>155037896.26000002</v>
      </c>
      <c r="H646" s="195"/>
      <c r="I646" s="197"/>
      <c r="J646" s="197"/>
      <c r="K646" s="207"/>
      <c r="L646" s="197"/>
    </row>
    <row r="647" spans="1:12" s="22" customFormat="1" ht="30.75" customHeight="1">
      <c r="A647" s="163"/>
      <c r="B647" s="176" t="s">
        <v>1662</v>
      </c>
      <c r="C647" s="197"/>
      <c r="D647" s="205"/>
      <c r="E647" s="197"/>
      <c r="F647" s="177">
        <f>F646+F15+F21+F37+F41+F52</f>
        <v>385357927.0600002</v>
      </c>
      <c r="G647" s="177">
        <f>G15+G37+G41+G646</f>
        <v>163151044.12000003</v>
      </c>
      <c r="H647" s="174"/>
      <c r="I647" s="175"/>
      <c r="J647" s="175"/>
      <c r="K647" s="175"/>
      <c r="L647" s="175"/>
    </row>
    <row r="648" spans="1:12" ht="15" customHeight="1">
      <c r="A648" s="208"/>
      <c r="B648" s="181"/>
      <c r="C648" s="185"/>
      <c r="D648" s="209"/>
      <c r="E648" s="185"/>
      <c r="F648" s="210"/>
      <c r="G648" s="210"/>
      <c r="H648" s="184"/>
      <c r="I648" s="185"/>
      <c r="J648" s="185"/>
      <c r="K648" s="185"/>
      <c r="L648" s="185"/>
    </row>
    <row r="649" spans="1:12" ht="15.75">
      <c r="A649" s="208"/>
      <c r="B649" s="208"/>
      <c r="C649" s="185"/>
      <c r="D649" s="209"/>
      <c r="E649" s="185"/>
      <c r="F649" s="210"/>
      <c r="G649" s="210"/>
      <c r="H649" s="184"/>
      <c r="I649" s="185"/>
      <c r="J649" s="185"/>
      <c r="K649" s="185"/>
      <c r="L649" s="185"/>
    </row>
    <row r="650" spans="1:12" ht="15.75">
      <c r="A650" s="208"/>
      <c r="B650" s="208"/>
      <c r="C650" s="185"/>
      <c r="D650" s="209"/>
      <c r="E650" s="185"/>
      <c r="F650" s="210"/>
      <c r="G650" s="210"/>
      <c r="H650" s="184"/>
      <c r="I650" s="185"/>
      <c r="J650" s="185"/>
      <c r="K650" s="185"/>
      <c r="L650" s="185"/>
    </row>
    <row r="651" spans="1:12" ht="15.75">
      <c r="A651" s="208"/>
      <c r="B651" s="208"/>
      <c r="C651" s="185"/>
      <c r="D651" s="209"/>
      <c r="E651" s="185"/>
      <c r="F651" s="210"/>
      <c r="G651" s="210"/>
      <c r="H651" s="184"/>
      <c r="I651" s="185"/>
      <c r="J651" s="185"/>
      <c r="K651" s="185"/>
      <c r="L651" s="185"/>
    </row>
    <row r="652" spans="1:12" s="18" customFormat="1" ht="15.75">
      <c r="A652" s="208"/>
      <c r="B652" s="208"/>
      <c r="C652" s="185"/>
      <c r="D652" s="209"/>
      <c r="E652" s="185"/>
      <c r="F652" s="210"/>
      <c r="G652" s="210"/>
      <c r="H652" s="184"/>
      <c r="I652" s="185"/>
      <c r="J652" s="185"/>
      <c r="K652" s="185"/>
      <c r="L652" s="185"/>
    </row>
    <row r="653" spans="1:12" s="18" customFormat="1" ht="15.75">
      <c r="A653" s="208"/>
      <c r="B653" s="208"/>
      <c r="C653" s="185"/>
      <c r="D653" s="209"/>
      <c r="E653" s="185"/>
      <c r="F653" s="210"/>
      <c r="G653" s="210"/>
      <c r="H653" s="184"/>
      <c r="I653" s="185"/>
      <c r="J653" s="185"/>
      <c r="K653" s="185"/>
      <c r="L653" s="185"/>
    </row>
    <row r="654" spans="1:12" s="18" customFormat="1" ht="15.75">
      <c r="A654" s="208"/>
      <c r="B654" s="208"/>
      <c r="C654" s="185"/>
      <c r="D654" s="209"/>
      <c r="E654" s="185"/>
      <c r="F654" s="210"/>
      <c r="G654" s="210"/>
      <c r="H654" s="184"/>
      <c r="I654" s="185"/>
      <c r="J654" s="185"/>
      <c r="K654" s="185"/>
      <c r="L654" s="185"/>
    </row>
    <row r="655" spans="1:12" s="18" customFormat="1" ht="15.75">
      <c r="A655" s="208"/>
      <c r="B655" s="208"/>
      <c r="C655" s="185"/>
      <c r="D655" s="209"/>
      <c r="E655" s="185"/>
      <c r="F655" s="210"/>
      <c r="G655" s="210"/>
      <c r="H655" s="184"/>
      <c r="I655" s="185"/>
      <c r="J655" s="185"/>
      <c r="K655" s="185"/>
      <c r="L655" s="185"/>
    </row>
    <row r="656" spans="1:12" s="18" customFormat="1" ht="15.75">
      <c r="A656" s="208"/>
      <c r="B656" s="208"/>
      <c r="C656" s="185"/>
      <c r="D656" s="209"/>
      <c r="E656" s="185"/>
      <c r="F656" s="210"/>
      <c r="G656" s="210"/>
      <c r="H656" s="184"/>
      <c r="I656" s="185"/>
      <c r="J656" s="185"/>
      <c r="K656" s="185"/>
      <c r="L656" s="185"/>
    </row>
    <row r="657" spans="1:12" s="18" customFormat="1" ht="15.75">
      <c r="A657" s="208"/>
      <c r="B657" s="208"/>
      <c r="C657" s="185"/>
      <c r="D657" s="209"/>
      <c r="E657" s="185"/>
      <c r="F657" s="210"/>
      <c r="G657" s="210"/>
      <c r="H657" s="184"/>
      <c r="I657" s="185"/>
      <c r="J657" s="185"/>
      <c r="K657" s="185"/>
      <c r="L657" s="185"/>
    </row>
    <row r="658" spans="1:12" s="18" customFormat="1" ht="15.75">
      <c r="A658" s="208"/>
      <c r="B658" s="208"/>
      <c r="C658" s="185"/>
      <c r="D658" s="209"/>
      <c r="E658" s="185"/>
      <c r="F658" s="210"/>
      <c r="G658" s="210"/>
      <c r="H658" s="184"/>
      <c r="I658" s="185"/>
      <c r="J658" s="185"/>
      <c r="K658" s="185"/>
      <c r="L658" s="185"/>
    </row>
    <row r="659" spans="1:12" s="18" customFormat="1" ht="15.75">
      <c r="A659" s="208"/>
      <c r="B659" s="208"/>
      <c r="C659" s="185"/>
      <c r="D659" s="209"/>
      <c r="E659" s="185"/>
      <c r="F659" s="210"/>
      <c r="G659" s="210"/>
      <c r="H659" s="184"/>
      <c r="I659" s="185"/>
      <c r="J659" s="185"/>
      <c r="K659" s="185"/>
      <c r="L659" s="185"/>
    </row>
    <row r="660" spans="1:12" s="18" customFormat="1" ht="15.75">
      <c r="A660" s="208"/>
      <c r="B660" s="208"/>
      <c r="C660" s="185"/>
      <c r="D660" s="209"/>
      <c r="E660" s="185"/>
      <c r="F660" s="210"/>
      <c r="G660" s="210"/>
      <c r="H660" s="184"/>
      <c r="I660" s="185"/>
      <c r="J660" s="185"/>
      <c r="K660" s="185"/>
      <c r="L660" s="185"/>
    </row>
    <row r="661" spans="1:12" s="18" customFormat="1" ht="15.75">
      <c r="A661" s="208"/>
      <c r="B661" s="208"/>
      <c r="C661" s="185"/>
      <c r="D661" s="209"/>
      <c r="E661" s="185"/>
      <c r="F661" s="210"/>
      <c r="G661" s="210"/>
      <c r="H661" s="184"/>
      <c r="I661" s="185"/>
      <c r="J661" s="185"/>
      <c r="K661" s="185"/>
      <c r="L661" s="185"/>
    </row>
    <row r="662" spans="1:12" s="18" customFormat="1" ht="15.75">
      <c r="A662" s="208"/>
      <c r="B662" s="208"/>
      <c r="C662" s="185"/>
      <c r="D662" s="209"/>
      <c r="E662" s="185"/>
      <c r="F662" s="210"/>
      <c r="G662" s="210"/>
      <c r="H662" s="184"/>
      <c r="I662" s="185"/>
      <c r="J662" s="185"/>
      <c r="K662" s="185"/>
      <c r="L662" s="185"/>
    </row>
    <row r="663" spans="1:12" s="18" customFormat="1" ht="15.75">
      <c r="A663" s="208"/>
      <c r="B663" s="208"/>
      <c r="C663" s="185"/>
      <c r="D663" s="209"/>
      <c r="E663" s="185"/>
      <c r="F663" s="210"/>
      <c r="G663" s="210"/>
      <c r="H663" s="184"/>
      <c r="I663" s="185"/>
      <c r="J663" s="185"/>
      <c r="K663" s="185"/>
      <c r="L663" s="185"/>
    </row>
    <row r="664" spans="1:12" s="18" customFormat="1" ht="15.75">
      <c r="A664" s="208"/>
      <c r="B664" s="208"/>
      <c r="C664" s="185"/>
      <c r="D664" s="209"/>
      <c r="E664" s="185"/>
      <c r="F664" s="210"/>
      <c r="G664" s="210"/>
      <c r="H664" s="184"/>
      <c r="I664" s="185"/>
      <c r="J664" s="185"/>
      <c r="K664" s="185"/>
      <c r="L664" s="185"/>
    </row>
    <row r="665" spans="1:12" s="18" customFormat="1" ht="15.75">
      <c r="A665" s="208"/>
      <c r="B665" s="208"/>
      <c r="C665" s="185"/>
      <c r="D665" s="209"/>
      <c r="E665" s="185"/>
      <c r="F665" s="210"/>
      <c r="G665" s="210"/>
      <c r="H665" s="184"/>
      <c r="I665" s="185"/>
      <c r="J665" s="185"/>
      <c r="K665" s="185"/>
      <c r="L665" s="185"/>
    </row>
    <row r="666" spans="1:12" s="18" customFormat="1" ht="15.75">
      <c r="A666" s="208"/>
      <c r="B666" s="208"/>
      <c r="C666" s="185"/>
      <c r="D666" s="209"/>
      <c r="E666" s="185"/>
      <c r="F666" s="210"/>
      <c r="G666" s="210"/>
      <c r="H666" s="184"/>
      <c r="I666" s="185"/>
      <c r="J666" s="185"/>
      <c r="K666" s="185"/>
      <c r="L666" s="185"/>
    </row>
    <row r="667" spans="1:12" s="18" customFormat="1" ht="15.75">
      <c r="A667" s="208"/>
      <c r="B667" s="208"/>
      <c r="C667" s="185"/>
      <c r="D667" s="209"/>
      <c r="E667" s="185"/>
      <c r="F667" s="210"/>
      <c r="G667" s="210"/>
      <c r="H667" s="184"/>
      <c r="I667" s="185"/>
      <c r="J667" s="185"/>
      <c r="K667" s="185"/>
      <c r="L667" s="185"/>
    </row>
    <row r="668" spans="1:12" s="18" customFormat="1" ht="15.75">
      <c r="A668" s="208"/>
      <c r="B668" s="208"/>
      <c r="C668" s="185"/>
      <c r="D668" s="209"/>
      <c r="E668" s="185"/>
      <c r="F668" s="210"/>
      <c r="G668" s="210"/>
      <c r="H668" s="184"/>
      <c r="I668" s="185"/>
      <c r="J668" s="185"/>
      <c r="K668" s="185"/>
      <c r="L668" s="185"/>
    </row>
    <row r="669" spans="1:12" s="18" customFormat="1" ht="15.75">
      <c r="A669" s="208"/>
      <c r="B669" s="208"/>
      <c r="C669" s="185"/>
      <c r="D669" s="209"/>
      <c r="E669" s="185"/>
      <c r="F669" s="210"/>
      <c r="G669" s="210"/>
      <c r="H669" s="184"/>
      <c r="I669" s="185"/>
      <c r="J669" s="185"/>
      <c r="K669" s="185"/>
      <c r="L669" s="185"/>
    </row>
    <row r="670" spans="1:12" s="18" customFormat="1" ht="15.75">
      <c r="A670" s="208"/>
      <c r="B670" s="208"/>
      <c r="C670" s="185"/>
      <c r="D670" s="209"/>
      <c r="E670" s="185"/>
      <c r="F670" s="210"/>
      <c r="G670" s="210"/>
      <c r="H670" s="184"/>
      <c r="I670" s="185"/>
      <c r="J670" s="185"/>
      <c r="K670" s="185"/>
      <c r="L670" s="185"/>
    </row>
    <row r="671" spans="1:12" s="18" customFormat="1" ht="15.75">
      <c r="A671" s="208"/>
      <c r="B671" s="208"/>
      <c r="C671" s="185"/>
      <c r="D671" s="209"/>
      <c r="E671" s="185"/>
      <c r="F671" s="210"/>
      <c r="G671" s="210"/>
      <c r="H671" s="184"/>
      <c r="I671" s="185"/>
      <c r="J671" s="185"/>
      <c r="K671" s="185"/>
      <c r="L671" s="185"/>
    </row>
    <row r="672" spans="1:12" s="18" customFormat="1" ht="15.75">
      <c r="A672" s="208"/>
      <c r="B672" s="208"/>
      <c r="C672" s="185"/>
      <c r="D672" s="209"/>
      <c r="E672" s="185"/>
      <c r="F672" s="210"/>
      <c r="G672" s="210"/>
      <c r="H672" s="184"/>
      <c r="I672" s="185"/>
      <c r="J672" s="185"/>
      <c r="K672" s="185"/>
      <c r="L672" s="185"/>
    </row>
    <row r="673" spans="1:12" s="18" customFormat="1" ht="15.75">
      <c r="A673" s="208"/>
      <c r="B673" s="208"/>
      <c r="C673" s="185"/>
      <c r="D673" s="209"/>
      <c r="E673" s="185"/>
      <c r="F673" s="210"/>
      <c r="G673" s="210"/>
      <c r="H673" s="184"/>
      <c r="I673" s="185"/>
      <c r="J673" s="185"/>
      <c r="K673" s="185"/>
      <c r="L673" s="185"/>
    </row>
    <row r="674" spans="1:12" s="18" customFormat="1" ht="15.75">
      <c r="A674" s="208"/>
      <c r="B674" s="208"/>
      <c r="C674" s="185"/>
      <c r="D674" s="209"/>
      <c r="E674" s="185"/>
      <c r="F674" s="210"/>
      <c r="G674" s="210"/>
      <c r="H674" s="184"/>
      <c r="I674" s="185"/>
      <c r="J674" s="185"/>
      <c r="K674" s="185"/>
      <c r="L674" s="185"/>
    </row>
    <row r="675" spans="1:12" s="18" customFormat="1" ht="15.75">
      <c r="A675" s="208"/>
      <c r="B675" s="208"/>
      <c r="C675" s="185"/>
      <c r="D675" s="209"/>
      <c r="E675" s="185"/>
      <c r="F675" s="210"/>
      <c r="G675" s="210"/>
      <c r="H675" s="184"/>
      <c r="I675" s="185"/>
      <c r="J675" s="185"/>
      <c r="K675" s="185"/>
      <c r="L675" s="185"/>
    </row>
    <row r="676" spans="1:12" s="18" customFormat="1" ht="15.75">
      <c r="A676" s="208"/>
      <c r="B676" s="208"/>
      <c r="C676" s="185"/>
      <c r="D676" s="209"/>
      <c r="E676" s="185"/>
      <c r="F676" s="210"/>
      <c r="G676" s="210"/>
      <c r="H676" s="184"/>
      <c r="I676" s="185"/>
      <c r="J676" s="185"/>
      <c r="K676" s="185"/>
      <c r="L676" s="185"/>
    </row>
    <row r="677" spans="1:12" s="18" customFormat="1" ht="15.75">
      <c r="A677" s="208"/>
      <c r="B677" s="208"/>
      <c r="C677" s="185"/>
      <c r="D677" s="209"/>
      <c r="E677" s="185"/>
      <c r="F677" s="210"/>
      <c r="G677" s="210"/>
      <c r="H677" s="184"/>
      <c r="I677" s="185"/>
      <c r="J677" s="185"/>
      <c r="K677" s="185"/>
      <c r="L677" s="185"/>
    </row>
    <row r="678" spans="1:12" s="18" customFormat="1" ht="15.75">
      <c r="A678" s="208"/>
      <c r="B678" s="208"/>
      <c r="C678" s="185"/>
      <c r="D678" s="209"/>
      <c r="E678" s="185"/>
      <c r="F678" s="210"/>
      <c r="G678" s="210"/>
      <c r="H678" s="184"/>
      <c r="I678" s="185"/>
      <c r="J678" s="185"/>
      <c r="K678" s="185"/>
      <c r="L678" s="185"/>
    </row>
    <row r="679" spans="1:12" s="18" customFormat="1" ht="15.75">
      <c r="A679" s="208"/>
      <c r="B679" s="208"/>
      <c r="C679" s="185"/>
      <c r="D679" s="209"/>
      <c r="E679" s="185"/>
      <c r="F679" s="210"/>
      <c r="G679" s="210"/>
      <c r="H679" s="184"/>
      <c r="I679" s="185"/>
      <c r="J679" s="185"/>
      <c r="K679" s="185"/>
      <c r="L679" s="185"/>
    </row>
    <row r="680" spans="1:12" s="18" customFormat="1" ht="15.75">
      <c r="A680" s="208"/>
      <c r="B680" s="208"/>
      <c r="C680" s="185"/>
      <c r="D680" s="209"/>
      <c r="E680" s="185"/>
      <c r="F680" s="210"/>
      <c r="G680" s="210"/>
      <c r="H680" s="184"/>
      <c r="I680" s="185"/>
      <c r="J680" s="185"/>
      <c r="K680" s="185"/>
      <c r="L680" s="185"/>
    </row>
    <row r="681" spans="1:12" s="18" customFormat="1" ht="15.75">
      <c r="A681" s="208"/>
      <c r="B681" s="208"/>
      <c r="C681" s="185"/>
      <c r="D681" s="209"/>
      <c r="E681" s="185"/>
      <c r="F681" s="210"/>
      <c r="G681" s="210"/>
      <c r="H681" s="184"/>
      <c r="I681" s="185"/>
      <c r="J681" s="185"/>
      <c r="K681" s="185"/>
      <c r="L681" s="185"/>
    </row>
    <row r="682" spans="1:12" s="18" customFormat="1" ht="15.75">
      <c r="A682" s="208"/>
      <c r="B682" s="208"/>
      <c r="C682" s="185"/>
      <c r="D682" s="209"/>
      <c r="E682" s="185"/>
      <c r="F682" s="210"/>
      <c r="G682" s="210"/>
      <c r="H682" s="184"/>
      <c r="I682" s="185"/>
      <c r="J682" s="185"/>
      <c r="K682" s="185"/>
      <c r="L682" s="185"/>
    </row>
    <row r="683" spans="1:12" s="18" customFormat="1" ht="15.75">
      <c r="A683" s="208"/>
      <c r="B683" s="208"/>
      <c r="C683" s="185"/>
      <c r="D683" s="209"/>
      <c r="E683" s="185"/>
      <c r="F683" s="210"/>
      <c r="G683" s="210"/>
      <c r="H683" s="184"/>
      <c r="I683" s="185"/>
      <c r="J683" s="185"/>
      <c r="K683" s="185"/>
      <c r="L683" s="185"/>
    </row>
    <row r="684" spans="1:12" s="18" customFormat="1" ht="15.75">
      <c r="A684" s="208"/>
      <c r="B684" s="208"/>
      <c r="C684" s="185"/>
      <c r="D684" s="209"/>
      <c r="E684" s="185"/>
      <c r="F684" s="210"/>
      <c r="G684" s="210"/>
      <c r="H684" s="184"/>
      <c r="I684" s="185"/>
      <c r="J684" s="185"/>
      <c r="K684" s="185"/>
      <c r="L684" s="185"/>
    </row>
    <row r="685" spans="1:12" s="18" customFormat="1" ht="15.75">
      <c r="A685" s="208"/>
      <c r="B685" s="208"/>
      <c r="C685" s="185"/>
      <c r="D685" s="209"/>
      <c r="E685" s="185"/>
      <c r="F685" s="210"/>
      <c r="G685" s="210"/>
      <c r="H685" s="184"/>
      <c r="I685" s="185"/>
      <c r="J685" s="185"/>
      <c r="K685" s="185"/>
      <c r="L685" s="185"/>
    </row>
    <row r="686" spans="1:12" s="18" customFormat="1" ht="15.75">
      <c r="A686" s="208"/>
      <c r="B686" s="208"/>
      <c r="C686" s="185"/>
      <c r="D686" s="209"/>
      <c r="E686" s="185"/>
      <c r="F686" s="210"/>
      <c r="G686" s="210"/>
      <c r="H686" s="184"/>
      <c r="I686" s="185"/>
      <c r="J686" s="185"/>
      <c r="K686" s="185"/>
      <c r="L686" s="185"/>
    </row>
    <row r="687" spans="1:12" s="18" customFormat="1" ht="15.75">
      <c r="A687" s="208"/>
      <c r="B687" s="208"/>
      <c r="C687" s="185"/>
      <c r="D687" s="209"/>
      <c r="E687" s="185"/>
      <c r="F687" s="210"/>
      <c r="G687" s="210"/>
      <c r="H687" s="184"/>
      <c r="I687" s="185"/>
      <c r="J687" s="185"/>
      <c r="K687" s="185"/>
      <c r="L687" s="185"/>
    </row>
    <row r="688" spans="1:12" s="18" customFormat="1" ht="15.75">
      <c r="A688" s="208"/>
      <c r="B688" s="208"/>
      <c r="C688" s="185"/>
      <c r="D688" s="209"/>
      <c r="E688" s="185"/>
      <c r="F688" s="210"/>
      <c r="G688" s="210"/>
      <c r="H688" s="184"/>
      <c r="I688" s="185"/>
      <c r="J688" s="185"/>
      <c r="K688" s="185"/>
      <c r="L688" s="185"/>
    </row>
    <row r="689" spans="1:12" s="18" customFormat="1" ht="15.75">
      <c r="A689" s="208"/>
      <c r="B689" s="208"/>
      <c r="C689" s="185"/>
      <c r="D689" s="209"/>
      <c r="E689" s="185"/>
      <c r="F689" s="210"/>
      <c r="G689" s="210"/>
      <c r="H689" s="184"/>
      <c r="I689" s="185"/>
      <c r="J689" s="185"/>
      <c r="K689" s="185"/>
      <c r="L689" s="185"/>
    </row>
    <row r="690" spans="1:12" s="18" customFormat="1" ht="15.75">
      <c r="A690" s="208"/>
      <c r="B690" s="208"/>
      <c r="C690" s="185"/>
      <c r="D690" s="209"/>
      <c r="E690" s="185"/>
      <c r="F690" s="210"/>
      <c r="G690" s="210"/>
      <c r="H690" s="184"/>
      <c r="I690" s="185"/>
      <c r="J690" s="185"/>
      <c r="K690" s="185"/>
      <c r="L690" s="185"/>
    </row>
    <row r="691" spans="1:12" s="18" customFormat="1" ht="15.75">
      <c r="A691" s="208"/>
      <c r="B691" s="208"/>
      <c r="C691" s="185"/>
      <c r="D691" s="209"/>
      <c r="E691" s="185"/>
      <c r="F691" s="210"/>
      <c r="G691" s="210"/>
      <c r="H691" s="184"/>
      <c r="I691" s="185"/>
      <c r="J691" s="185"/>
      <c r="K691" s="185"/>
      <c r="L691" s="185"/>
    </row>
    <row r="692" spans="1:12" s="18" customFormat="1" ht="15.75">
      <c r="A692" s="208"/>
      <c r="B692" s="208"/>
      <c r="C692" s="185"/>
      <c r="D692" s="209"/>
      <c r="E692" s="185"/>
      <c r="F692" s="210"/>
      <c r="G692" s="210"/>
      <c r="H692" s="184"/>
      <c r="I692" s="185"/>
      <c r="J692" s="185"/>
      <c r="K692" s="185"/>
      <c r="L692" s="185"/>
    </row>
    <row r="693" spans="1:12" s="18" customFormat="1" ht="15.75">
      <c r="A693" s="208"/>
      <c r="B693" s="208"/>
      <c r="C693" s="185"/>
      <c r="D693" s="209"/>
      <c r="E693" s="185"/>
      <c r="F693" s="210"/>
      <c r="G693" s="210"/>
      <c r="H693" s="184"/>
      <c r="I693" s="185"/>
      <c r="J693" s="185"/>
      <c r="K693" s="185"/>
      <c r="L693" s="185"/>
    </row>
    <row r="694" spans="1:12" s="18" customFormat="1" ht="15.75">
      <c r="A694" s="208"/>
      <c r="B694" s="208"/>
      <c r="C694" s="185"/>
      <c r="D694" s="209"/>
      <c r="E694" s="185"/>
      <c r="F694" s="210"/>
      <c r="G694" s="210"/>
      <c r="H694" s="184"/>
      <c r="I694" s="185"/>
      <c r="J694" s="185"/>
      <c r="K694" s="185"/>
      <c r="L694" s="185"/>
    </row>
    <row r="695" spans="1:12" s="18" customFormat="1" ht="15.75">
      <c r="A695" s="208"/>
      <c r="B695" s="208"/>
      <c r="C695" s="185"/>
      <c r="D695" s="209"/>
      <c r="E695" s="185"/>
      <c r="F695" s="210"/>
      <c r="G695" s="210"/>
      <c r="H695" s="184"/>
      <c r="I695" s="185"/>
      <c r="J695" s="185"/>
      <c r="K695" s="185"/>
      <c r="L695" s="185"/>
    </row>
    <row r="696" spans="1:12" s="18" customFormat="1" ht="15.75">
      <c r="A696" s="208"/>
      <c r="B696" s="208"/>
      <c r="C696" s="185"/>
      <c r="D696" s="209"/>
      <c r="E696" s="185"/>
      <c r="F696" s="210"/>
      <c r="G696" s="210"/>
      <c r="H696" s="184"/>
      <c r="I696" s="185"/>
      <c r="J696" s="185"/>
      <c r="K696" s="185"/>
      <c r="L696" s="185"/>
    </row>
    <row r="697" spans="1:12" s="18" customFormat="1" ht="15.75">
      <c r="A697" s="208"/>
      <c r="B697" s="208"/>
      <c r="C697" s="185"/>
      <c r="D697" s="209"/>
      <c r="E697" s="185"/>
      <c r="F697" s="210"/>
      <c r="G697" s="210"/>
      <c r="H697" s="184"/>
      <c r="I697" s="185"/>
      <c r="J697" s="185"/>
      <c r="K697" s="185"/>
      <c r="L697" s="185"/>
    </row>
    <row r="698" spans="1:12" s="18" customFormat="1" ht="15.75">
      <c r="A698" s="211"/>
      <c r="B698" s="208"/>
      <c r="C698" s="185"/>
      <c r="D698" s="209"/>
      <c r="E698" s="185"/>
      <c r="F698" s="210"/>
      <c r="G698" s="210"/>
      <c r="H698" s="184"/>
      <c r="I698" s="185"/>
      <c r="J698" s="185"/>
      <c r="K698" s="185"/>
      <c r="L698" s="185"/>
    </row>
    <row r="699" spans="1:12" s="18" customFormat="1" ht="15.75">
      <c r="A699" s="211"/>
      <c r="B699" s="208"/>
      <c r="C699" s="185"/>
      <c r="D699" s="209"/>
      <c r="E699" s="185"/>
      <c r="F699" s="210"/>
      <c r="G699" s="210"/>
      <c r="H699" s="184"/>
      <c r="I699" s="185"/>
      <c r="J699" s="185"/>
      <c r="K699" s="185"/>
      <c r="L699" s="185"/>
    </row>
    <row r="700" spans="1:12" s="18" customFormat="1" ht="15.75">
      <c r="A700" s="211"/>
      <c r="B700" s="208"/>
      <c r="C700" s="185"/>
      <c r="D700" s="209"/>
      <c r="E700" s="185"/>
      <c r="F700" s="210"/>
      <c r="G700" s="210"/>
      <c r="H700" s="184"/>
      <c r="I700" s="185"/>
      <c r="J700" s="185"/>
      <c r="K700" s="185"/>
      <c r="L700" s="185"/>
    </row>
    <row r="701" spans="1:12" s="18" customFormat="1" ht="15.75">
      <c r="A701" s="211"/>
      <c r="B701" s="208"/>
      <c r="C701" s="185"/>
      <c r="D701" s="209"/>
      <c r="E701" s="185"/>
      <c r="F701" s="210"/>
      <c r="G701" s="210"/>
      <c r="H701" s="184"/>
      <c r="I701" s="185"/>
      <c r="J701" s="185"/>
      <c r="K701" s="185"/>
      <c r="L701" s="185"/>
    </row>
    <row r="702" spans="1:12" s="18" customFormat="1" ht="15.75">
      <c r="A702" s="211"/>
      <c r="B702" s="208"/>
      <c r="C702" s="185"/>
      <c r="D702" s="209"/>
      <c r="E702" s="185"/>
      <c r="F702" s="210"/>
      <c r="G702" s="210"/>
      <c r="H702" s="184"/>
      <c r="I702" s="185"/>
      <c r="J702" s="185"/>
      <c r="K702" s="185"/>
      <c r="L702" s="185"/>
    </row>
    <row r="703" spans="1:12" s="18" customFormat="1" ht="15.75">
      <c r="A703" s="211"/>
      <c r="B703" s="208"/>
      <c r="C703" s="185"/>
      <c r="D703" s="209"/>
      <c r="E703" s="185"/>
      <c r="F703" s="210"/>
      <c r="G703" s="210"/>
      <c r="H703" s="184"/>
      <c r="I703" s="185"/>
      <c r="J703" s="185"/>
      <c r="K703" s="185"/>
      <c r="L703" s="185"/>
    </row>
    <row r="704" spans="1:12" s="18" customFormat="1" ht="15.75">
      <c r="A704" s="211"/>
      <c r="B704" s="208"/>
      <c r="C704" s="185"/>
      <c r="D704" s="209"/>
      <c r="E704" s="185"/>
      <c r="F704" s="210"/>
      <c r="G704" s="210"/>
      <c r="H704" s="184"/>
      <c r="I704" s="185"/>
      <c r="J704" s="185"/>
      <c r="K704" s="185"/>
      <c r="L704" s="185"/>
    </row>
    <row r="705" spans="1:12" s="18" customFormat="1" ht="15.75">
      <c r="A705" s="211"/>
      <c r="B705" s="208"/>
      <c r="C705" s="185"/>
      <c r="D705" s="209"/>
      <c r="E705" s="185"/>
      <c r="F705" s="210"/>
      <c r="G705" s="210"/>
      <c r="H705" s="184"/>
      <c r="I705" s="185"/>
      <c r="J705" s="185"/>
      <c r="K705" s="185"/>
      <c r="L705" s="185"/>
    </row>
    <row r="706" spans="1:12" s="18" customFormat="1" ht="15.75">
      <c r="A706" s="211"/>
      <c r="B706" s="208"/>
      <c r="C706" s="185"/>
      <c r="D706" s="209"/>
      <c r="E706" s="185"/>
      <c r="F706" s="210"/>
      <c r="G706" s="210"/>
      <c r="H706" s="184"/>
      <c r="I706" s="185"/>
      <c r="J706" s="185"/>
      <c r="K706" s="185"/>
      <c r="L706" s="185"/>
    </row>
    <row r="707" spans="1:12" s="18" customFormat="1" ht="15.75">
      <c r="A707" s="211"/>
      <c r="B707" s="208"/>
      <c r="C707" s="185"/>
      <c r="D707" s="209"/>
      <c r="E707" s="185"/>
      <c r="F707" s="210"/>
      <c r="G707" s="210"/>
      <c r="H707" s="184"/>
      <c r="I707" s="185"/>
      <c r="J707" s="185"/>
      <c r="K707" s="185"/>
      <c r="L707" s="185"/>
    </row>
    <row r="708" spans="1:12" s="18" customFormat="1" ht="15.75">
      <c r="A708" s="211"/>
      <c r="B708" s="208"/>
      <c r="C708" s="185"/>
      <c r="D708" s="209"/>
      <c r="E708" s="185"/>
      <c r="F708" s="210"/>
      <c r="G708" s="210"/>
      <c r="H708" s="184"/>
      <c r="I708" s="185"/>
      <c r="J708" s="185"/>
      <c r="K708" s="185"/>
      <c r="L708" s="185"/>
    </row>
    <row r="709" spans="1:12" s="18" customFormat="1" ht="15.75">
      <c r="A709" s="211"/>
      <c r="B709" s="208"/>
      <c r="C709" s="185"/>
      <c r="D709" s="209"/>
      <c r="E709" s="185"/>
      <c r="F709" s="210"/>
      <c r="G709" s="210"/>
      <c r="H709" s="184"/>
      <c r="I709" s="185"/>
      <c r="J709" s="185"/>
      <c r="K709" s="185"/>
      <c r="L709" s="185"/>
    </row>
    <row r="710" spans="1:12" s="18" customFormat="1" ht="15.75">
      <c r="A710" s="211"/>
      <c r="B710" s="208"/>
      <c r="C710" s="185"/>
      <c r="D710" s="209"/>
      <c r="E710" s="185"/>
      <c r="F710" s="210"/>
      <c r="G710" s="210"/>
      <c r="H710" s="184"/>
      <c r="I710" s="185"/>
      <c r="J710" s="185"/>
      <c r="K710" s="185"/>
      <c r="L710" s="185"/>
    </row>
    <row r="711" spans="1:12" s="18" customFormat="1" ht="15.75">
      <c r="A711" s="211"/>
      <c r="B711" s="208"/>
      <c r="C711" s="185"/>
      <c r="D711" s="209"/>
      <c r="E711" s="185"/>
      <c r="F711" s="210"/>
      <c r="G711" s="210"/>
      <c r="H711" s="184"/>
      <c r="I711" s="185"/>
      <c r="J711" s="185"/>
      <c r="K711" s="185"/>
      <c r="L711" s="185"/>
    </row>
    <row r="712" spans="1:12" s="18" customFormat="1" ht="15.75">
      <c r="A712" s="211"/>
      <c r="B712" s="208"/>
      <c r="C712" s="185"/>
      <c r="D712" s="209"/>
      <c r="E712" s="185"/>
      <c r="F712" s="210"/>
      <c r="G712" s="210"/>
      <c r="H712" s="184"/>
      <c r="I712" s="185"/>
      <c r="J712" s="185"/>
      <c r="K712" s="185"/>
      <c r="L712" s="185"/>
    </row>
    <row r="713" spans="1:12" s="18" customFormat="1" ht="15.75">
      <c r="A713" s="211"/>
      <c r="B713" s="208"/>
      <c r="C713" s="185"/>
      <c r="D713" s="209"/>
      <c r="E713" s="185"/>
      <c r="F713" s="210"/>
      <c r="G713" s="210"/>
      <c r="H713" s="184"/>
      <c r="I713" s="185"/>
      <c r="J713" s="185"/>
      <c r="K713" s="185"/>
      <c r="L713" s="185"/>
    </row>
    <row r="714" spans="1:12" s="18" customFormat="1" ht="15.75">
      <c r="A714" s="211"/>
      <c r="B714" s="208"/>
      <c r="C714" s="185"/>
      <c r="D714" s="209"/>
      <c r="E714" s="185"/>
      <c r="F714" s="210"/>
      <c r="G714" s="210"/>
      <c r="H714" s="184"/>
      <c r="I714" s="185"/>
      <c r="J714" s="185"/>
      <c r="K714" s="185"/>
      <c r="L714" s="185"/>
    </row>
    <row r="715" spans="1:12" s="18" customFormat="1" ht="15.75">
      <c r="A715" s="211"/>
      <c r="B715" s="208"/>
      <c r="C715" s="185"/>
      <c r="D715" s="209"/>
      <c r="E715" s="185"/>
      <c r="F715" s="210"/>
      <c r="G715" s="210"/>
      <c r="H715" s="184"/>
      <c r="I715" s="185"/>
      <c r="J715" s="185"/>
      <c r="K715" s="185"/>
      <c r="L715" s="185"/>
    </row>
    <row r="716" spans="1:12" s="18" customFormat="1" ht="15.75">
      <c r="A716" s="211"/>
      <c r="B716" s="208"/>
      <c r="C716" s="185"/>
      <c r="D716" s="209"/>
      <c r="E716" s="185"/>
      <c r="F716" s="210"/>
      <c r="G716" s="210"/>
      <c r="H716" s="184"/>
      <c r="I716" s="185"/>
      <c r="J716" s="185"/>
      <c r="K716" s="185"/>
      <c r="L716" s="185"/>
    </row>
    <row r="717" spans="1:12" s="18" customFormat="1" ht="15.75">
      <c r="A717" s="211"/>
      <c r="B717" s="208"/>
      <c r="C717" s="185"/>
      <c r="D717" s="209"/>
      <c r="E717" s="185"/>
      <c r="F717" s="210"/>
      <c r="G717" s="210"/>
      <c r="H717" s="184"/>
      <c r="I717" s="185"/>
      <c r="J717" s="185"/>
      <c r="K717" s="185"/>
      <c r="L717" s="185"/>
    </row>
    <row r="718" spans="1:12" s="18" customFormat="1" ht="15.75">
      <c r="A718" s="211"/>
      <c r="B718" s="208"/>
      <c r="C718" s="185"/>
      <c r="D718" s="209"/>
      <c r="E718" s="185"/>
      <c r="F718" s="210"/>
      <c r="G718" s="210"/>
      <c r="H718" s="184"/>
      <c r="I718" s="185"/>
      <c r="J718" s="185"/>
      <c r="K718" s="185"/>
      <c r="L718" s="185"/>
    </row>
    <row r="719" spans="1:12" s="18" customFormat="1" ht="15.75">
      <c r="A719" s="211"/>
      <c r="B719" s="208"/>
      <c r="C719" s="185"/>
      <c r="D719" s="209"/>
      <c r="E719" s="185"/>
      <c r="F719" s="210"/>
      <c r="G719" s="210"/>
      <c r="H719" s="184"/>
      <c r="I719" s="185"/>
      <c r="J719" s="185"/>
      <c r="K719" s="185"/>
      <c r="L719" s="185"/>
    </row>
    <row r="720" spans="1:12" s="18" customFormat="1" ht="15.75">
      <c r="A720" s="211"/>
      <c r="B720" s="208"/>
      <c r="C720" s="185"/>
      <c r="D720" s="209"/>
      <c r="E720" s="185"/>
      <c r="F720" s="210"/>
      <c r="G720" s="210"/>
      <c r="H720" s="184"/>
      <c r="I720" s="185"/>
      <c r="J720" s="185"/>
      <c r="K720" s="185"/>
      <c r="L720" s="185"/>
    </row>
    <row r="721" spans="1:12" s="18" customFormat="1" ht="15.75">
      <c r="A721" s="211"/>
      <c r="B721" s="208"/>
      <c r="C721" s="185"/>
      <c r="D721" s="209"/>
      <c r="E721" s="185"/>
      <c r="F721" s="210"/>
      <c r="G721" s="210"/>
      <c r="H721" s="184"/>
      <c r="I721" s="185"/>
      <c r="J721" s="185"/>
      <c r="K721" s="185"/>
      <c r="L721" s="185"/>
    </row>
    <row r="722" spans="1:12" s="18" customFormat="1" ht="15.75">
      <c r="A722" s="211"/>
      <c r="B722" s="208"/>
      <c r="C722" s="185"/>
      <c r="D722" s="209"/>
      <c r="E722" s="185"/>
      <c r="F722" s="210"/>
      <c r="G722" s="210"/>
      <c r="H722" s="184"/>
      <c r="I722" s="185"/>
      <c r="J722" s="185"/>
      <c r="K722" s="185"/>
      <c r="L722" s="185"/>
    </row>
    <row r="723" spans="1:12" s="18" customFormat="1" ht="15.75">
      <c r="A723" s="211"/>
      <c r="B723" s="208"/>
      <c r="C723" s="185"/>
      <c r="D723" s="209"/>
      <c r="E723" s="185"/>
      <c r="F723" s="210"/>
      <c r="G723" s="210"/>
      <c r="H723" s="184"/>
      <c r="I723" s="185"/>
      <c r="J723" s="185"/>
      <c r="K723" s="185"/>
      <c r="L723" s="185"/>
    </row>
    <row r="724" spans="1:12" s="18" customFormat="1" ht="15.75">
      <c r="A724" s="211"/>
      <c r="B724" s="208"/>
      <c r="C724" s="185"/>
      <c r="D724" s="209"/>
      <c r="E724" s="185"/>
      <c r="F724" s="210"/>
      <c r="G724" s="210"/>
      <c r="H724" s="184"/>
      <c r="I724" s="185"/>
      <c r="J724" s="185"/>
      <c r="K724" s="185"/>
      <c r="L724" s="185"/>
    </row>
    <row r="725" spans="1:12" s="18" customFormat="1" ht="15.75">
      <c r="A725" s="211"/>
      <c r="B725" s="208"/>
      <c r="C725" s="185"/>
      <c r="D725" s="209"/>
      <c r="E725" s="185"/>
      <c r="F725" s="210"/>
      <c r="G725" s="210"/>
      <c r="H725" s="184"/>
      <c r="I725" s="185"/>
      <c r="J725" s="185"/>
      <c r="K725" s="185"/>
      <c r="L725" s="185"/>
    </row>
    <row r="726" spans="1:12" s="18" customFormat="1" ht="15.75">
      <c r="A726" s="211"/>
      <c r="B726" s="208"/>
      <c r="C726" s="185"/>
      <c r="D726" s="209"/>
      <c r="E726" s="185"/>
      <c r="F726" s="210"/>
      <c r="G726" s="210"/>
      <c r="H726" s="184"/>
      <c r="I726" s="185"/>
      <c r="J726" s="185"/>
      <c r="K726" s="185"/>
      <c r="L726" s="185"/>
    </row>
    <row r="727" spans="1:12" s="18" customFormat="1" ht="15.75">
      <c r="A727" s="211"/>
      <c r="B727" s="208"/>
      <c r="C727" s="185"/>
      <c r="D727" s="209"/>
      <c r="E727" s="185"/>
      <c r="F727" s="210"/>
      <c r="G727" s="210"/>
      <c r="H727" s="184"/>
      <c r="I727" s="185"/>
      <c r="J727" s="185"/>
      <c r="K727" s="185"/>
      <c r="L727" s="185"/>
    </row>
    <row r="728" spans="1:12" s="18" customFormat="1" ht="15.75">
      <c r="A728" s="211"/>
      <c r="B728" s="208"/>
      <c r="C728" s="185"/>
      <c r="D728" s="209"/>
      <c r="E728" s="185"/>
      <c r="F728" s="210"/>
      <c r="G728" s="210"/>
      <c r="H728" s="184"/>
      <c r="I728" s="185"/>
      <c r="J728" s="185"/>
      <c r="K728" s="185"/>
      <c r="L728" s="185"/>
    </row>
    <row r="729" spans="1:12" s="18" customFormat="1" ht="15.75">
      <c r="A729" s="211"/>
      <c r="B729" s="208"/>
      <c r="C729" s="185"/>
      <c r="D729" s="209"/>
      <c r="E729" s="185"/>
      <c r="F729" s="210"/>
      <c r="G729" s="210"/>
      <c r="H729" s="184"/>
      <c r="I729" s="185"/>
      <c r="J729" s="185"/>
      <c r="K729" s="185"/>
      <c r="L729" s="185"/>
    </row>
    <row r="730" spans="1:12" s="18" customFormat="1" ht="15.75">
      <c r="A730" s="211"/>
      <c r="B730" s="208"/>
      <c r="C730" s="185"/>
      <c r="D730" s="209"/>
      <c r="E730" s="185"/>
      <c r="F730" s="210"/>
      <c r="G730" s="210"/>
      <c r="H730" s="184"/>
      <c r="I730" s="185"/>
      <c r="J730" s="185"/>
      <c r="K730" s="185"/>
      <c r="L730" s="185"/>
    </row>
    <row r="731" spans="1:12" s="18" customFormat="1" ht="15.75">
      <c r="A731" s="211"/>
      <c r="B731" s="208"/>
      <c r="C731" s="185"/>
      <c r="D731" s="209"/>
      <c r="E731" s="185"/>
      <c r="F731" s="210"/>
      <c r="G731" s="210"/>
      <c r="H731" s="184"/>
      <c r="I731" s="185"/>
      <c r="J731" s="185"/>
      <c r="K731" s="185"/>
      <c r="L731" s="185"/>
    </row>
    <row r="732" spans="1:12" s="18" customFormat="1" ht="15.75">
      <c r="A732" s="211"/>
      <c r="B732" s="208"/>
      <c r="C732" s="185"/>
      <c r="D732" s="209"/>
      <c r="E732" s="185"/>
      <c r="F732" s="211"/>
      <c r="G732" s="210"/>
      <c r="H732" s="184"/>
      <c r="I732" s="185"/>
      <c r="J732" s="185"/>
      <c r="K732" s="185"/>
      <c r="L732" s="185"/>
    </row>
    <row r="733" spans="1:12" s="18" customFormat="1" ht="15.75">
      <c r="A733" s="211"/>
      <c r="B733" s="208"/>
      <c r="C733" s="185"/>
      <c r="D733" s="209"/>
      <c r="E733" s="185"/>
      <c r="F733" s="211"/>
      <c r="G733" s="210"/>
      <c r="H733" s="184"/>
      <c r="I733" s="185"/>
      <c r="J733" s="185"/>
      <c r="K733" s="185"/>
      <c r="L733" s="185"/>
    </row>
    <row r="734" spans="1:12" s="18" customFormat="1" ht="15.75">
      <c r="A734" s="211"/>
      <c r="B734" s="208"/>
      <c r="C734" s="185"/>
      <c r="D734" s="209"/>
      <c r="E734" s="185"/>
      <c r="F734" s="211"/>
      <c r="G734" s="210"/>
      <c r="H734" s="184"/>
      <c r="I734" s="185"/>
      <c r="J734" s="185"/>
      <c r="K734" s="185"/>
      <c r="L734" s="185"/>
    </row>
    <row r="735" spans="1:12" s="18" customFormat="1" ht="15.75">
      <c r="A735" s="211"/>
      <c r="B735" s="208"/>
      <c r="C735" s="185"/>
      <c r="D735" s="209"/>
      <c r="E735" s="185"/>
      <c r="F735" s="211"/>
      <c r="G735" s="210"/>
      <c r="H735" s="184"/>
      <c r="I735" s="185"/>
      <c r="J735" s="185"/>
      <c r="K735" s="185"/>
      <c r="L735" s="185"/>
    </row>
    <row r="736" spans="1:12" s="18" customFormat="1" ht="15.75">
      <c r="A736" s="211"/>
      <c r="B736" s="208"/>
      <c r="C736" s="185"/>
      <c r="D736" s="209"/>
      <c r="E736" s="185"/>
      <c r="F736" s="211"/>
      <c r="G736" s="210"/>
      <c r="H736" s="184"/>
      <c r="I736" s="185"/>
      <c r="J736" s="185"/>
      <c r="K736" s="185"/>
      <c r="L736" s="185"/>
    </row>
    <row r="737" spans="1:12" s="18" customFormat="1" ht="15.75">
      <c r="A737" s="211"/>
      <c r="B737" s="208"/>
      <c r="C737" s="185"/>
      <c r="D737" s="209"/>
      <c r="E737" s="185"/>
      <c r="F737" s="211"/>
      <c r="G737" s="210"/>
      <c r="H737" s="184"/>
      <c r="I737" s="185"/>
      <c r="J737" s="185"/>
      <c r="K737" s="185"/>
      <c r="L737" s="185"/>
    </row>
    <row r="738" spans="1:12" s="18" customFormat="1" ht="15.75">
      <c r="A738" s="211"/>
      <c r="B738" s="208"/>
      <c r="C738" s="185"/>
      <c r="D738" s="209"/>
      <c r="E738" s="185"/>
      <c r="F738" s="211"/>
      <c r="G738" s="210"/>
      <c r="H738" s="184"/>
      <c r="I738" s="185"/>
      <c r="J738" s="185"/>
      <c r="K738" s="185"/>
      <c r="L738" s="185"/>
    </row>
    <row r="739" spans="1:12" s="18" customFormat="1" ht="15.75">
      <c r="A739" s="211"/>
      <c r="B739" s="208"/>
      <c r="C739" s="185"/>
      <c r="D739" s="209"/>
      <c r="E739" s="185"/>
      <c r="F739" s="211"/>
      <c r="G739" s="210"/>
      <c r="H739" s="184"/>
      <c r="I739" s="185"/>
      <c r="J739" s="185"/>
      <c r="K739" s="185"/>
      <c r="L739" s="185"/>
    </row>
    <row r="740" spans="1:12" s="18" customFormat="1" ht="15.75">
      <c r="A740" s="211"/>
      <c r="B740" s="208"/>
      <c r="C740" s="185"/>
      <c r="D740" s="209"/>
      <c r="E740" s="185"/>
      <c r="F740" s="211"/>
      <c r="G740" s="210"/>
      <c r="H740" s="184"/>
      <c r="I740" s="185"/>
      <c r="J740" s="185"/>
      <c r="K740" s="185"/>
      <c r="L740" s="185"/>
    </row>
    <row r="741" spans="1:12" s="18" customFormat="1" ht="15.75">
      <c r="A741" s="211"/>
      <c r="B741" s="208"/>
      <c r="C741" s="185"/>
      <c r="D741" s="209"/>
      <c r="E741" s="185"/>
      <c r="F741" s="211"/>
      <c r="G741" s="210"/>
      <c r="H741" s="184"/>
      <c r="I741" s="185"/>
      <c r="J741" s="185"/>
      <c r="K741" s="185"/>
      <c r="L741" s="185"/>
    </row>
    <row r="742" spans="1:12" s="18" customFormat="1" ht="15.75">
      <c r="A742" s="211"/>
      <c r="B742" s="208"/>
      <c r="C742" s="185"/>
      <c r="D742" s="209"/>
      <c r="E742" s="185"/>
      <c r="F742" s="211"/>
      <c r="G742" s="210"/>
      <c r="H742" s="184"/>
      <c r="I742" s="185"/>
      <c r="J742" s="185"/>
      <c r="K742" s="185"/>
      <c r="L742" s="185"/>
    </row>
    <row r="743" spans="1:12" s="18" customFormat="1" ht="15.75">
      <c r="A743" s="211"/>
      <c r="B743" s="208"/>
      <c r="C743" s="185"/>
      <c r="D743" s="209"/>
      <c r="E743" s="185"/>
      <c r="F743" s="211"/>
      <c r="G743" s="210"/>
      <c r="H743" s="184"/>
      <c r="I743" s="185"/>
      <c r="J743" s="185"/>
      <c r="K743" s="185"/>
      <c r="L743" s="185"/>
    </row>
    <row r="744" spans="1:12" s="18" customFormat="1" ht="15.75">
      <c r="A744" s="211"/>
      <c r="B744" s="208"/>
      <c r="C744" s="185"/>
      <c r="D744" s="209"/>
      <c r="E744" s="185"/>
      <c r="F744" s="211"/>
      <c r="G744" s="210"/>
      <c r="H744" s="184"/>
      <c r="I744" s="185"/>
      <c r="J744" s="185"/>
      <c r="K744" s="185"/>
      <c r="L744" s="185"/>
    </row>
    <row r="745" spans="1:12" s="18" customFormat="1" ht="15.75">
      <c r="A745" s="211"/>
      <c r="B745" s="208"/>
      <c r="C745" s="185"/>
      <c r="D745" s="209"/>
      <c r="E745" s="185"/>
      <c r="F745" s="211"/>
      <c r="G745" s="210"/>
      <c r="H745" s="184"/>
      <c r="I745" s="185"/>
      <c r="J745" s="185"/>
      <c r="K745" s="185"/>
      <c r="L745" s="185"/>
    </row>
    <row r="746" spans="1:12" s="18" customFormat="1" ht="15.75">
      <c r="A746" s="211"/>
      <c r="B746" s="208"/>
      <c r="C746" s="185"/>
      <c r="D746" s="209"/>
      <c r="E746" s="185"/>
      <c r="F746" s="211"/>
      <c r="G746" s="210"/>
      <c r="H746" s="184"/>
      <c r="I746" s="185"/>
      <c r="J746" s="185"/>
      <c r="K746" s="185"/>
      <c r="L746" s="185"/>
    </row>
    <row r="747" spans="1:12" s="18" customFormat="1" ht="15.75">
      <c r="A747" s="211"/>
      <c r="B747" s="208"/>
      <c r="C747" s="185"/>
      <c r="D747" s="209"/>
      <c r="E747" s="185"/>
      <c r="F747" s="211"/>
      <c r="G747" s="210"/>
      <c r="H747" s="184"/>
      <c r="I747" s="185"/>
      <c r="J747" s="185"/>
      <c r="K747" s="185"/>
      <c r="L747" s="185"/>
    </row>
    <row r="748" spans="1:12" s="18" customFormat="1" ht="15.75">
      <c r="A748" s="211"/>
      <c r="B748" s="208"/>
      <c r="C748" s="185"/>
      <c r="D748" s="209"/>
      <c r="E748" s="185"/>
      <c r="F748" s="211"/>
      <c r="G748" s="210"/>
      <c r="H748" s="184"/>
      <c r="I748" s="185"/>
      <c r="J748" s="185"/>
      <c r="K748" s="185"/>
      <c r="L748" s="185"/>
    </row>
    <row r="749" spans="1:12" s="18" customFormat="1" ht="15.75">
      <c r="A749" s="211"/>
      <c r="B749" s="208"/>
      <c r="C749" s="185"/>
      <c r="D749" s="209"/>
      <c r="E749" s="185"/>
      <c r="F749" s="211"/>
      <c r="G749" s="210"/>
      <c r="H749" s="184"/>
      <c r="I749" s="185"/>
      <c r="J749" s="185"/>
      <c r="K749" s="185"/>
      <c r="L749" s="185"/>
    </row>
    <row r="750" spans="1:12" s="18" customFormat="1" ht="15.75">
      <c r="A750" s="211"/>
      <c r="B750" s="208"/>
      <c r="C750" s="185"/>
      <c r="D750" s="209"/>
      <c r="E750" s="185"/>
      <c r="F750" s="211"/>
      <c r="G750" s="210"/>
      <c r="H750" s="184"/>
      <c r="I750" s="185"/>
      <c r="J750" s="185"/>
      <c r="K750" s="185"/>
      <c r="L750" s="185"/>
    </row>
    <row r="751" spans="1:12" s="18" customFormat="1" ht="15.75">
      <c r="A751" s="211"/>
      <c r="B751" s="208"/>
      <c r="C751" s="185"/>
      <c r="D751" s="209"/>
      <c r="E751" s="185"/>
      <c r="F751" s="211"/>
      <c r="G751" s="210"/>
      <c r="H751" s="184"/>
      <c r="I751" s="185"/>
      <c r="J751" s="185"/>
      <c r="K751" s="185"/>
      <c r="L751" s="185"/>
    </row>
    <row r="752" spans="1:12" s="18" customFormat="1" ht="15.75">
      <c r="A752" s="211"/>
      <c r="B752" s="208"/>
      <c r="C752" s="185"/>
      <c r="D752" s="209"/>
      <c r="E752" s="185"/>
      <c r="F752" s="211"/>
      <c r="G752" s="210"/>
      <c r="H752" s="184"/>
      <c r="I752" s="185"/>
      <c r="J752" s="185"/>
      <c r="K752" s="185"/>
      <c r="L752" s="185"/>
    </row>
    <row r="753" spans="1:12" s="18" customFormat="1" ht="15.75">
      <c r="A753" s="211"/>
      <c r="B753" s="208"/>
      <c r="C753" s="185"/>
      <c r="D753" s="209"/>
      <c r="E753" s="185"/>
      <c r="F753" s="211"/>
      <c r="G753" s="210"/>
      <c r="H753" s="184"/>
      <c r="I753" s="185"/>
      <c r="J753" s="185"/>
      <c r="K753" s="185"/>
      <c r="L753" s="185"/>
    </row>
    <row r="754" spans="1:12" s="18" customFormat="1" ht="15.75">
      <c r="A754" s="211"/>
      <c r="B754" s="208"/>
      <c r="C754" s="185"/>
      <c r="D754" s="209"/>
      <c r="E754" s="185"/>
      <c r="F754" s="211"/>
      <c r="G754" s="210"/>
      <c r="H754" s="184"/>
      <c r="I754" s="185"/>
      <c r="J754" s="185"/>
      <c r="K754" s="185"/>
      <c r="L754" s="185"/>
    </row>
    <row r="755" spans="1:12" s="18" customFormat="1" ht="15.75">
      <c r="A755" s="211"/>
      <c r="B755" s="208"/>
      <c r="C755" s="185"/>
      <c r="D755" s="209"/>
      <c r="E755" s="185"/>
      <c r="F755" s="211"/>
      <c r="G755" s="210"/>
      <c r="H755" s="184"/>
      <c r="I755" s="185"/>
      <c r="J755" s="185"/>
      <c r="K755" s="185"/>
      <c r="L755" s="185"/>
    </row>
    <row r="756" spans="1:12" s="18" customFormat="1" ht="15.75">
      <c r="A756" s="211"/>
      <c r="B756" s="208"/>
      <c r="C756" s="185"/>
      <c r="D756" s="209"/>
      <c r="E756" s="185"/>
      <c r="F756" s="211"/>
      <c r="G756" s="210"/>
      <c r="H756" s="184"/>
      <c r="I756" s="185"/>
      <c r="J756" s="185"/>
      <c r="K756" s="185"/>
      <c r="L756" s="185"/>
    </row>
    <row r="757" spans="1:12" s="18" customFormat="1" ht="15.75">
      <c r="A757" s="211"/>
      <c r="B757" s="208"/>
      <c r="C757" s="185"/>
      <c r="D757" s="209"/>
      <c r="E757" s="185"/>
      <c r="F757" s="211"/>
      <c r="G757" s="210"/>
      <c r="H757" s="184"/>
      <c r="I757" s="185"/>
      <c r="J757" s="185"/>
      <c r="K757" s="185"/>
      <c r="L757" s="185"/>
    </row>
    <row r="758" spans="1:12" s="18" customFormat="1" ht="15.75">
      <c r="A758" s="211"/>
      <c r="B758" s="208"/>
      <c r="C758" s="185"/>
      <c r="D758" s="209"/>
      <c r="E758" s="185"/>
      <c r="F758" s="211"/>
      <c r="G758" s="210"/>
      <c r="H758" s="184"/>
      <c r="I758" s="185"/>
      <c r="J758" s="185"/>
      <c r="K758" s="185"/>
      <c r="L758" s="185"/>
    </row>
    <row r="759" spans="1:12" s="18" customFormat="1" ht="15.75">
      <c r="A759" s="211"/>
      <c r="B759" s="208"/>
      <c r="C759" s="185"/>
      <c r="D759" s="209"/>
      <c r="E759" s="185"/>
      <c r="F759" s="211"/>
      <c r="G759" s="210"/>
      <c r="H759" s="184"/>
      <c r="I759" s="185"/>
      <c r="J759" s="185"/>
      <c r="K759" s="185"/>
      <c r="L759" s="185"/>
    </row>
    <row r="760" spans="1:12" s="18" customFormat="1" ht="15.75">
      <c r="A760" s="211"/>
      <c r="B760" s="208"/>
      <c r="C760" s="185"/>
      <c r="D760" s="209"/>
      <c r="E760" s="185"/>
      <c r="F760" s="211"/>
      <c r="G760" s="210"/>
      <c r="H760" s="184"/>
      <c r="I760" s="185"/>
      <c r="J760" s="185"/>
      <c r="K760" s="185"/>
      <c r="L760" s="185"/>
    </row>
    <row r="761" spans="1:12" s="18" customFormat="1" ht="15.75">
      <c r="A761" s="211"/>
      <c r="B761" s="208"/>
      <c r="C761" s="185"/>
      <c r="D761" s="209"/>
      <c r="E761" s="185"/>
      <c r="F761" s="211"/>
      <c r="G761" s="210"/>
      <c r="H761" s="184"/>
      <c r="I761" s="185"/>
      <c r="J761" s="185"/>
      <c r="K761" s="185"/>
      <c r="L761" s="185"/>
    </row>
    <row r="762" spans="1:12" s="18" customFormat="1" ht="15.75">
      <c r="A762" s="211"/>
      <c r="B762" s="208"/>
      <c r="C762" s="185"/>
      <c r="D762" s="209"/>
      <c r="E762" s="185"/>
      <c r="F762" s="211"/>
      <c r="G762" s="210"/>
      <c r="H762" s="184"/>
      <c r="I762" s="185"/>
      <c r="J762" s="185"/>
      <c r="K762" s="185"/>
      <c r="L762" s="185"/>
    </row>
    <row r="763" spans="1:12" s="18" customFormat="1" ht="15.75">
      <c r="A763" s="211"/>
      <c r="B763" s="208"/>
      <c r="C763" s="185"/>
      <c r="D763" s="209"/>
      <c r="E763" s="185"/>
      <c r="F763" s="211"/>
      <c r="G763" s="210"/>
      <c r="H763" s="184"/>
      <c r="I763" s="185"/>
      <c r="J763" s="185"/>
      <c r="K763" s="185"/>
      <c r="L763" s="185"/>
    </row>
    <row r="764" spans="1:12" s="18" customFormat="1" ht="15.75">
      <c r="A764" s="211"/>
      <c r="B764" s="208"/>
      <c r="C764" s="185"/>
      <c r="D764" s="209"/>
      <c r="E764" s="185"/>
      <c r="F764" s="211"/>
      <c r="G764" s="210"/>
      <c r="H764" s="184"/>
      <c r="I764" s="185"/>
      <c r="J764" s="185"/>
      <c r="K764" s="185"/>
      <c r="L764" s="185"/>
    </row>
    <row r="765" spans="1:12" s="18" customFormat="1" ht="15.75">
      <c r="A765" s="211"/>
      <c r="B765" s="208"/>
      <c r="C765" s="185"/>
      <c r="D765" s="209"/>
      <c r="E765" s="185"/>
      <c r="F765" s="211"/>
      <c r="G765" s="210"/>
      <c r="H765" s="184"/>
      <c r="I765" s="185"/>
      <c r="J765" s="185"/>
      <c r="K765" s="185"/>
      <c r="L765" s="185"/>
    </row>
    <row r="766" spans="1:12" s="18" customFormat="1" ht="15.75">
      <c r="A766" s="211"/>
      <c r="B766" s="208"/>
      <c r="C766" s="185"/>
      <c r="D766" s="209"/>
      <c r="E766" s="185"/>
      <c r="F766" s="211"/>
      <c r="G766" s="210"/>
      <c r="H766" s="184"/>
      <c r="I766" s="185"/>
      <c r="J766" s="185"/>
      <c r="K766" s="185"/>
      <c r="L766" s="185"/>
    </row>
    <row r="767" spans="1:12" s="18" customFormat="1" ht="15.75">
      <c r="A767" s="211"/>
      <c r="B767" s="208"/>
      <c r="C767" s="185"/>
      <c r="D767" s="209"/>
      <c r="E767" s="185"/>
      <c r="F767" s="211"/>
      <c r="G767" s="210"/>
      <c r="H767" s="184"/>
      <c r="I767" s="185"/>
      <c r="J767" s="185"/>
      <c r="K767" s="185"/>
      <c r="L767" s="185"/>
    </row>
    <row r="768" spans="1:12" s="18" customFormat="1" ht="15.75">
      <c r="A768" s="211"/>
      <c r="B768" s="208"/>
      <c r="C768" s="185"/>
      <c r="D768" s="209"/>
      <c r="E768" s="185"/>
      <c r="F768" s="211"/>
      <c r="G768" s="210"/>
      <c r="H768" s="184"/>
      <c r="I768" s="185"/>
      <c r="J768" s="185"/>
      <c r="K768" s="185"/>
      <c r="L768" s="185"/>
    </row>
    <row r="769" spans="1:12" s="18" customFormat="1" ht="15.75">
      <c r="A769" s="211"/>
      <c r="B769" s="208"/>
      <c r="C769" s="185"/>
      <c r="D769" s="209"/>
      <c r="E769" s="185"/>
      <c r="F769" s="211"/>
      <c r="G769" s="210"/>
      <c r="H769" s="184"/>
      <c r="I769" s="185"/>
      <c r="J769" s="185"/>
      <c r="K769" s="185"/>
      <c r="L769" s="185"/>
    </row>
    <row r="770" spans="1:12" s="18" customFormat="1" ht="15.75">
      <c r="A770" s="211"/>
      <c r="B770" s="208"/>
      <c r="C770" s="185"/>
      <c r="D770" s="209"/>
      <c r="E770" s="185"/>
      <c r="F770" s="211"/>
      <c r="G770" s="210"/>
      <c r="H770" s="184"/>
      <c r="I770" s="185"/>
      <c r="J770" s="185"/>
      <c r="K770" s="185"/>
      <c r="L770" s="185"/>
    </row>
    <row r="771" spans="1:12" s="18" customFormat="1" ht="15.75">
      <c r="A771" s="211"/>
      <c r="B771" s="208"/>
      <c r="C771" s="185"/>
      <c r="D771" s="209"/>
      <c r="E771" s="185"/>
      <c r="F771" s="211"/>
      <c r="G771" s="210"/>
      <c r="H771" s="184"/>
      <c r="I771" s="185"/>
      <c r="J771" s="185"/>
      <c r="K771" s="185"/>
      <c r="L771" s="185"/>
    </row>
    <row r="772" spans="1:12" s="18" customFormat="1" ht="15.75">
      <c r="A772" s="211"/>
      <c r="B772" s="208"/>
      <c r="C772" s="185"/>
      <c r="D772" s="209"/>
      <c r="E772" s="185"/>
      <c r="F772" s="211"/>
      <c r="G772" s="210"/>
      <c r="H772" s="184"/>
      <c r="I772" s="185"/>
      <c r="J772" s="185"/>
      <c r="K772" s="185"/>
      <c r="L772" s="185"/>
    </row>
    <row r="773" spans="1:12" s="18" customFormat="1" ht="15.75">
      <c r="A773" s="211"/>
      <c r="B773" s="208"/>
      <c r="C773" s="185"/>
      <c r="D773" s="209"/>
      <c r="E773" s="185"/>
      <c r="F773" s="211"/>
      <c r="G773" s="210"/>
      <c r="H773" s="184"/>
      <c r="I773" s="185"/>
      <c r="J773" s="185"/>
      <c r="K773" s="185"/>
      <c r="L773" s="185"/>
    </row>
    <row r="774" spans="1:12" s="18" customFormat="1" ht="15.75">
      <c r="A774" s="211"/>
      <c r="B774" s="208"/>
      <c r="C774" s="185"/>
      <c r="D774" s="209"/>
      <c r="E774" s="185"/>
      <c r="F774" s="211"/>
      <c r="G774" s="210"/>
      <c r="H774" s="184"/>
      <c r="I774" s="185"/>
      <c r="J774" s="185"/>
      <c r="K774" s="185"/>
      <c r="L774" s="185"/>
    </row>
    <row r="775" spans="1:12" s="18" customFormat="1" ht="15.75">
      <c r="A775" s="211"/>
      <c r="B775" s="208"/>
      <c r="C775" s="185"/>
      <c r="D775" s="209"/>
      <c r="E775" s="185"/>
      <c r="F775" s="211"/>
      <c r="G775" s="210"/>
      <c r="H775" s="184"/>
      <c r="I775" s="185"/>
      <c r="J775" s="185"/>
      <c r="K775" s="185"/>
      <c r="L775" s="185"/>
    </row>
    <row r="776" spans="1:12" s="18" customFormat="1" ht="15.75">
      <c r="A776" s="211"/>
      <c r="B776" s="208"/>
      <c r="C776" s="185"/>
      <c r="D776" s="209"/>
      <c r="E776" s="185"/>
      <c r="F776" s="211"/>
      <c r="G776" s="210"/>
      <c r="H776" s="184"/>
      <c r="I776" s="185"/>
      <c r="J776" s="185"/>
      <c r="K776" s="185"/>
      <c r="L776" s="185"/>
    </row>
    <row r="777" spans="1:12" s="18" customFormat="1" ht="15.75">
      <c r="A777" s="211"/>
      <c r="B777" s="208"/>
      <c r="C777" s="185"/>
      <c r="D777" s="209"/>
      <c r="E777" s="185"/>
      <c r="F777" s="211"/>
      <c r="G777" s="210"/>
      <c r="H777" s="184"/>
      <c r="I777" s="185"/>
      <c r="J777" s="185"/>
      <c r="K777" s="185"/>
      <c r="L777" s="185"/>
    </row>
    <row r="778" spans="1:12" s="18" customFormat="1" ht="15.75">
      <c r="A778" s="211"/>
      <c r="B778" s="208"/>
      <c r="C778" s="185"/>
      <c r="D778" s="209"/>
      <c r="E778" s="185"/>
      <c r="F778" s="211"/>
      <c r="G778" s="210"/>
      <c r="H778" s="184"/>
      <c r="I778" s="185"/>
      <c r="J778" s="185"/>
      <c r="K778" s="185"/>
      <c r="L778" s="185"/>
    </row>
    <row r="779" spans="1:12" s="18" customFormat="1" ht="15.75">
      <c r="A779" s="211"/>
      <c r="B779" s="208"/>
      <c r="C779" s="185"/>
      <c r="D779" s="185"/>
      <c r="E779" s="185"/>
      <c r="F779" s="211"/>
      <c r="G779" s="210"/>
      <c r="H779" s="184"/>
      <c r="I779" s="185"/>
      <c r="J779" s="185"/>
      <c r="K779" s="185"/>
      <c r="L779" s="185"/>
    </row>
    <row r="780" spans="1:12" s="18" customFormat="1" ht="15.75">
      <c r="A780" s="211"/>
      <c r="B780" s="208"/>
      <c r="C780" s="185"/>
      <c r="D780" s="185"/>
      <c r="E780" s="185"/>
      <c r="F780" s="211"/>
      <c r="G780" s="210"/>
      <c r="H780" s="184"/>
      <c r="I780" s="185"/>
      <c r="J780" s="185"/>
      <c r="K780" s="185"/>
      <c r="L780" s="185"/>
    </row>
    <row r="781" spans="1:12" s="18" customFormat="1" ht="15.75">
      <c r="A781" s="211"/>
      <c r="B781" s="208"/>
      <c r="C781" s="185"/>
      <c r="D781" s="185"/>
      <c r="E781" s="185"/>
      <c r="F781" s="211"/>
      <c r="G781" s="210"/>
      <c r="H781" s="184"/>
      <c r="I781" s="185"/>
      <c r="J781" s="185"/>
      <c r="K781" s="185"/>
      <c r="L781" s="185"/>
    </row>
    <row r="782" spans="1:12" s="18" customFormat="1" ht="15.75">
      <c r="A782" s="211"/>
      <c r="B782" s="208"/>
      <c r="C782" s="185"/>
      <c r="D782" s="185"/>
      <c r="E782" s="185"/>
      <c r="F782" s="211"/>
      <c r="G782" s="210"/>
      <c r="H782" s="184"/>
      <c r="I782" s="185"/>
      <c r="J782" s="185"/>
      <c r="K782" s="185"/>
      <c r="L782" s="185"/>
    </row>
    <row r="783" spans="1:12" s="18" customFormat="1" ht="15.75">
      <c r="A783" s="211"/>
      <c r="B783" s="208"/>
      <c r="C783" s="185"/>
      <c r="D783" s="185"/>
      <c r="E783" s="185"/>
      <c r="F783" s="211"/>
      <c r="G783" s="210"/>
      <c r="H783" s="184"/>
      <c r="I783" s="185"/>
      <c r="J783" s="185"/>
      <c r="K783" s="185"/>
      <c r="L783" s="185"/>
    </row>
    <row r="784" spans="1:12" s="18" customFormat="1" ht="15.75">
      <c r="A784" s="211"/>
      <c r="B784" s="208"/>
      <c r="C784" s="185"/>
      <c r="D784" s="185"/>
      <c r="E784" s="185"/>
      <c r="F784" s="211"/>
      <c r="G784" s="210"/>
      <c r="H784" s="184"/>
      <c r="I784" s="185"/>
      <c r="J784" s="185"/>
      <c r="K784" s="185"/>
      <c r="L784" s="185"/>
    </row>
    <row r="785" spans="1:12" s="18" customFormat="1" ht="15.75">
      <c r="A785" s="211"/>
      <c r="B785" s="208"/>
      <c r="C785" s="185"/>
      <c r="D785" s="185"/>
      <c r="E785" s="185"/>
      <c r="F785" s="211"/>
      <c r="G785" s="210"/>
      <c r="H785" s="184"/>
      <c r="I785" s="185"/>
      <c r="J785" s="185"/>
      <c r="K785" s="185"/>
      <c r="L785" s="185"/>
    </row>
    <row r="786" spans="1:12" s="18" customFormat="1" ht="15.75">
      <c r="A786" s="211"/>
      <c r="B786" s="208"/>
      <c r="C786" s="185"/>
      <c r="D786" s="185"/>
      <c r="E786" s="185"/>
      <c r="F786" s="211"/>
      <c r="G786" s="210"/>
      <c r="H786" s="184"/>
      <c r="I786" s="185"/>
      <c r="J786" s="185"/>
      <c r="K786" s="185"/>
      <c r="L786" s="185"/>
    </row>
    <row r="787" spans="1:12" s="18" customFormat="1" ht="15.75">
      <c r="A787" s="211"/>
      <c r="B787" s="208"/>
      <c r="C787" s="185"/>
      <c r="D787" s="185"/>
      <c r="E787" s="185"/>
      <c r="F787" s="211"/>
      <c r="G787" s="210"/>
      <c r="H787" s="184"/>
      <c r="I787" s="185"/>
      <c r="J787" s="185"/>
      <c r="K787" s="185"/>
      <c r="L787" s="185"/>
    </row>
    <row r="788" spans="1:12" s="18" customFormat="1" ht="15.75">
      <c r="A788" s="211"/>
      <c r="B788" s="208"/>
      <c r="C788" s="185"/>
      <c r="D788" s="185"/>
      <c r="E788" s="185"/>
      <c r="F788" s="211"/>
      <c r="G788" s="210"/>
      <c r="H788" s="184"/>
      <c r="I788" s="185"/>
      <c r="J788" s="185"/>
      <c r="K788" s="185"/>
      <c r="L788" s="185"/>
    </row>
    <row r="789" spans="1:12" s="18" customFormat="1" ht="15.75">
      <c r="A789" s="211"/>
      <c r="B789" s="208"/>
      <c r="C789" s="185"/>
      <c r="D789" s="185"/>
      <c r="E789" s="185"/>
      <c r="F789" s="211"/>
      <c r="G789" s="210"/>
      <c r="H789" s="184"/>
      <c r="I789" s="185"/>
      <c r="J789" s="185"/>
      <c r="K789" s="185"/>
      <c r="L789" s="185"/>
    </row>
    <row r="790" spans="1:12" s="18" customFormat="1" ht="15.75">
      <c r="A790" s="211"/>
      <c r="B790" s="208"/>
      <c r="C790" s="185"/>
      <c r="D790" s="185"/>
      <c r="E790" s="185"/>
      <c r="F790" s="211"/>
      <c r="G790" s="210"/>
      <c r="H790" s="184"/>
      <c r="I790" s="185"/>
      <c r="J790" s="185"/>
      <c r="K790" s="185"/>
      <c r="L790" s="185"/>
    </row>
    <row r="791" spans="1:12" s="18" customFormat="1" ht="15.75">
      <c r="A791" s="211"/>
      <c r="B791" s="208"/>
      <c r="C791" s="185"/>
      <c r="D791" s="185"/>
      <c r="E791" s="185"/>
      <c r="F791" s="211"/>
      <c r="G791" s="210"/>
      <c r="H791" s="184"/>
      <c r="I791" s="185"/>
      <c r="J791" s="185"/>
      <c r="K791" s="185"/>
      <c r="L791" s="185"/>
    </row>
    <row r="792" spans="1:12" s="18" customFormat="1" ht="15.75">
      <c r="A792" s="211"/>
      <c r="B792" s="208"/>
      <c r="C792" s="185"/>
      <c r="D792" s="185"/>
      <c r="E792" s="185"/>
      <c r="F792" s="211"/>
      <c r="G792" s="210"/>
      <c r="H792" s="184"/>
      <c r="I792" s="185"/>
      <c r="J792" s="185"/>
      <c r="K792" s="185"/>
      <c r="L792" s="185"/>
    </row>
    <row r="793" spans="1:12" s="18" customFormat="1" ht="15.75">
      <c r="A793" s="211"/>
      <c r="B793" s="208"/>
      <c r="C793" s="185"/>
      <c r="D793" s="185"/>
      <c r="E793" s="185"/>
      <c r="F793" s="211"/>
      <c r="G793" s="210"/>
      <c r="H793" s="184"/>
      <c r="I793" s="185"/>
      <c r="J793" s="185"/>
      <c r="K793" s="185"/>
      <c r="L793" s="185"/>
    </row>
    <row r="794" spans="1:12" s="18" customFormat="1" ht="15.75">
      <c r="A794" s="211"/>
      <c r="B794" s="208"/>
      <c r="C794" s="185"/>
      <c r="D794" s="185"/>
      <c r="E794" s="185"/>
      <c r="F794" s="211"/>
      <c r="G794" s="210"/>
      <c r="H794" s="184"/>
      <c r="I794" s="185"/>
      <c r="J794" s="185"/>
      <c r="K794" s="185"/>
      <c r="L794" s="185"/>
    </row>
    <row r="795" spans="1:12" s="18" customFormat="1" ht="15.75">
      <c r="A795" s="211"/>
      <c r="B795" s="208"/>
      <c r="C795" s="185"/>
      <c r="D795" s="185"/>
      <c r="E795" s="185"/>
      <c r="F795" s="211"/>
      <c r="G795" s="210"/>
      <c r="H795" s="184"/>
      <c r="I795" s="185"/>
      <c r="J795" s="185"/>
      <c r="K795" s="185"/>
      <c r="L795" s="185"/>
    </row>
    <row r="796" spans="1:12" s="18" customFormat="1" ht="15.75">
      <c r="A796" s="211"/>
      <c r="B796" s="208"/>
      <c r="C796" s="185"/>
      <c r="D796" s="185"/>
      <c r="E796" s="185"/>
      <c r="F796" s="211"/>
      <c r="G796" s="210"/>
      <c r="H796" s="184"/>
      <c r="I796" s="185"/>
      <c r="J796" s="185"/>
      <c r="K796" s="185"/>
      <c r="L796" s="185"/>
    </row>
    <row r="797" spans="1:12" s="18" customFormat="1" ht="15.75">
      <c r="A797" s="211"/>
      <c r="B797" s="208"/>
      <c r="C797" s="185"/>
      <c r="D797" s="185"/>
      <c r="E797" s="185"/>
      <c r="F797" s="211"/>
      <c r="G797" s="210"/>
      <c r="H797" s="184"/>
      <c r="I797" s="185"/>
      <c r="J797" s="185"/>
      <c r="K797" s="185"/>
      <c r="L797" s="185"/>
    </row>
    <row r="798" spans="1:12" s="18" customFormat="1" ht="15.75">
      <c r="A798" s="211"/>
      <c r="B798" s="208"/>
      <c r="C798" s="185"/>
      <c r="D798" s="185"/>
      <c r="E798" s="185"/>
      <c r="F798" s="211"/>
      <c r="G798" s="210"/>
      <c r="H798" s="184"/>
      <c r="I798" s="185"/>
      <c r="J798" s="185"/>
      <c r="K798" s="185"/>
      <c r="L798" s="185"/>
    </row>
    <row r="799" spans="1:12" s="18" customFormat="1" ht="15.75">
      <c r="A799" s="211"/>
      <c r="B799" s="208"/>
      <c r="C799" s="185"/>
      <c r="D799" s="185"/>
      <c r="E799" s="185"/>
      <c r="F799" s="211"/>
      <c r="G799" s="210"/>
      <c r="H799" s="184"/>
      <c r="I799" s="185"/>
      <c r="J799" s="185"/>
      <c r="K799" s="185"/>
      <c r="L799" s="185"/>
    </row>
    <row r="800" spans="1:12" s="18" customFormat="1" ht="15.75">
      <c r="A800" s="211"/>
      <c r="B800" s="208"/>
      <c r="C800" s="185"/>
      <c r="D800" s="185"/>
      <c r="E800" s="185"/>
      <c r="F800" s="211"/>
      <c r="G800" s="210"/>
      <c r="H800" s="184"/>
      <c r="I800" s="185"/>
      <c r="J800" s="185"/>
      <c r="K800" s="185"/>
      <c r="L800" s="185"/>
    </row>
    <row r="801" spans="1:12" s="18" customFormat="1" ht="15.75">
      <c r="A801" s="211"/>
      <c r="B801" s="208"/>
      <c r="C801" s="185"/>
      <c r="D801" s="185"/>
      <c r="E801" s="185"/>
      <c r="F801" s="211"/>
      <c r="G801" s="210"/>
      <c r="H801" s="184"/>
      <c r="I801" s="185"/>
      <c r="J801" s="185"/>
      <c r="K801" s="185"/>
      <c r="L801" s="185"/>
    </row>
    <row r="802" spans="1:12" s="18" customFormat="1" ht="15.75">
      <c r="A802" s="211"/>
      <c r="B802" s="208"/>
      <c r="C802" s="185"/>
      <c r="D802" s="185"/>
      <c r="E802" s="185"/>
      <c r="F802" s="211"/>
      <c r="G802" s="210"/>
      <c r="H802" s="184"/>
      <c r="I802" s="185"/>
      <c r="J802" s="185"/>
      <c r="K802" s="185"/>
      <c r="L802" s="185"/>
    </row>
    <row r="803" spans="1:12" s="18" customFormat="1" ht="15.75">
      <c r="A803" s="211"/>
      <c r="B803" s="208"/>
      <c r="C803" s="185"/>
      <c r="D803" s="185"/>
      <c r="E803" s="185"/>
      <c r="F803" s="211"/>
      <c r="G803" s="210"/>
      <c r="H803" s="184"/>
      <c r="I803" s="185"/>
      <c r="J803" s="185"/>
      <c r="K803" s="185"/>
      <c r="L803" s="185"/>
    </row>
    <row r="804" spans="1:12" s="18" customFormat="1" ht="15.75">
      <c r="A804" s="211"/>
      <c r="B804" s="208"/>
      <c r="C804" s="185"/>
      <c r="D804" s="185"/>
      <c r="E804" s="185"/>
      <c r="F804" s="211"/>
      <c r="G804" s="210"/>
      <c r="H804" s="184"/>
      <c r="I804" s="185"/>
      <c r="J804" s="185"/>
      <c r="K804" s="185"/>
      <c r="L804" s="185"/>
    </row>
    <row r="805" spans="1:12" s="18" customFormat="1" ht="15.75">
      <c r="A805" s="211"/>
      <c r="B805" s="208"/>
      <c r="C805" s="185"/>
      <c r="D805" s="185"/>
      <c r="E805" s="185"/>
      <c r="F805" s="211"/>
      <c r="G805" s="210"/>
      <c r="H805" s="184"/>
      <c r="I805" s="185"/>
      <c r="J805" s="185"/>
      <c r="K805" s="185"/>
      <c r="L805" s="185"/>
    </row>
    <row r="806" spans="1:12" s="18" customFormat="1" ht="15.75">
      <c r="A806" s="211"/>
      <c r="B806" s="208"/>
      <c r="C806" s="185"/>
      <c r="D806" s="185"/>
      <c r="E806" s="185"/>
      <c r="F806" s="211"/>
      <c r="G806" s="210"/>
      <c r="H806" s="184"/>
      <c r="I806" s="185"/>
      <c r="J806" s="185"/>
      <c r="K806" s="185"/>
      <c r="L806" s="185"/>
    </row>
    <row r="807" spans="1:12" s="18" customFormat="1" ht="15.75">
      <c r="A807" s="211"/>
      <c r="B807" s="208"/>
      <c r="C807" s="185"/>
      <c r="D807" s="185"/>
      <c r="E807" s="185"/>
      <c r="F807" s="211"/>
      <c r="G807" s="210"/>
      <c r="H807" s="184"/>
      <c r="I807" s="185"/>
      <c r="J807" s="185"/>
      <c r="K807" s="185"/>
      <c r="L807" s="185"/>
    </row>
    <row r="808" spans="1:12" s="18" customFormat="1" ht="15.75">
      <c r="A808" s="211"/>
      <c r="B808" s="208"/>
      <c r="C808" s="185"/>
      <c r="D808" s="185"/>
      <c r="E808" s="185"/>
      <c r="F808" s="211"/>
      <c r="G808" s="210"/>
      <c r="H808" s="184"/>
      <c r="I808" s="185"/>
      <c r="J808" s="185"/>
      <c r="K808" s="185"/>
      <c r="L808" s="185"/>
    </row>
    <row r="809" spans="1:12" s="18" customFormat="1" ht="15.75">
      <c r="A809" s="211"/>
      <c r="B809" s="208"/>
      <c r="C809" s="185"/>
      <c r="D809" s="185"/>
      <c r="E809" s="185"/>
      <c r="F809" s="211"/>
      <c r="G809" s="210"/>
      <c r="H809" s="184"/>
      <c r="I809" s="185"/>
      <c r="J809" s="185"/>
      <c r="K809" s="185"/>
      <c r="L809" s="185"/>
    </row>
    <row r="810" spans="1:12" s="18" customFormat="1" ht="15.75">
      <c r="A810" s="211"/>
      <c r="B810" s="208"/>
      <c r="C810" s="185"/>
      <c r="D810" s="185"/>
      <c r="E810" s="185"/>
      <c r="F810" s="211"/>
      <c r="G810" s="210"/>
      <c r="H810" s="184"/>
      <c r="I810" s="185"/>
      <c r="J810" s="185"/>
      <c r="K810" s="185"/>
      <c r="L810" s="185"/>
    </row>
    <row r="811" spans="1:12" s="18" customFormat="1" ht="15.75">
      <c r="A811" s="211"/>
      <c r="B811" s="208"/>
      <c r="C811" s="185"/>
      <c r="D811" s="185"/>
      <c r="E811" s="185"/>
      <c r="F811" s="211"/>
      <c r="G811" s="210"/>
      <c r="H811" s="184"/>
      <c r="I811" s="185"/>
      <c r="J811" s="185"/>
      <c r="K811" s="185"/>
      <c r="L811" s="185"/>
    </row>
    <row r="812" spans="1:12" s="18" customFormat="1" ht="15.75">
      <c r="A812" s="211"/>
      <c r="B812" s="208"/>
      <c r="C812" s="185"/>
      <c r="D812" s="185"/>
      <c r="E812" s="185"/>
      <c r="F812" s="211"/>
      <c r="G812" s="210"/>
      <c r="H812" s="184"/>
      <c r="I812" s="185"/>
      <c r="J812" s="185"/>
      <c r="K812" s="185"/>
      <c r="L812" s="185"/>
    </row>
    <row r="813" spans="1:12" s="18" customFormat="1" ht="15.75">
      <c r="A813" s="211"/>
      <c r="B813" s="208"/>
      <c r="C813" s="185"/>
      <c r="D813" s="185"/>
      <c r="E813" s="185"/>
      <c r="F813" s="211"/>
      <c r="G813" s="210"/>
      <c r="H813" s="184"/>
      <c r="I813" s="185"/>
      <c r="J813" s="185"/>
      <c r="K813" s="185"/>
      <c r="L813" s="185"/>
    </row>
    <row r="814" spans="1:12" s="18" customFormat="1" ht="15.75">
      <c r="A814" s="211"/>
      <c r="B814" s="208"/>
      <c r="C814" s="185"/>
      <c r="D814" s="185"/>
      <c r="E814" s="185"/>
      <c r="F814" s="211"/>
      <c r="G814" s="210"/>
      <c r="H814" s="184"/>
      <c r="I814" s="185"/>
      <c r="J814" s="185"/>
      <c r="K814" s="185"/>
      <c r="L814" s="185"/>
    </row>
    <row r="815" spans="1:12" s="18" customFormat="1" ht="15.75">
      <c r="A815" s="211"/>
      <c r="B815" s="208"/>
      <c r="C815" s="185"/>
      <c r="D815" s="185"/>
      <c r="E815" s="185"/>
      <c r="F815" s="211"/>
      <c r="G815" s="210"/>
      <c r="H815" s="184"/>
      <c r="I815" s="185"/>
      <c r="J815" s="185"/>
      <c r="K815" s="185"/>
      <c r="L815" s="185"/>
    </row>
    <row r="816" spans="1:12" s="18" customFormat="1" ht="15.75">
      <c r="A816" s="211"/>
      <c r="B816" s="208"/>
      <c r="C816" s="185"/>
      <c r="D816" s="185"/>
      <c r="E816" s="185"/>
      <c r="F816" s="211"/>
      <c r="G816" s="210"/>
      <c r="H816" s="184"/>
      <c r="I816" s="185"/>
      <c r="J816" s="185"/>
      <c r="K816" s="185"/>
      <c r="L816" s="185"/>
    </row>
    <row r="817" spans="1:12" s="18" customFormat="1" ht="15.75">
      <c r="A817" s="211"/>
      <c r="B817" s="208"/>
      <c r="C817" s="185"/>
      <c r="D817" s="185"/>
      <c r="E817" s="185"/>
      <c r="F817" s="211"/>
      <c r="G817" s="210"/>
      <c r="H817" s="184"/>
      <c r="I817" s="185"/>
      <c r="J817" s="185"/>
      <c r="K817" s="185"/>
      <c r="L817" s="185"/>
    </row>
    <row r="818" spans="1:12" s="18" customFormat="1" ht="15.75">
      <c r="A818" s="211"/>
      <c r="B818" s="208"/>
      <c r="C818" s="185"/>
      <c r="D818" s="185"/>
      <c r="E818" s="185"/>
      <c r="F818" s="211"/>
      <c r="G818" s="210"/>
      <c r="H818" s="184"/>
      <c r="I818" s="185"/>
      <c r="J818" s="185"/>
      <c r="K818" s="185"/>
      <c r="L818" s="185"/>
    </row>
    <row r="819" spans="1:12" s="18" customFormat="1" ht="15.75">
      <c r="A819" s="211"/>
      <c r="B819" s="208"/>
      <c r="C819" s="185"/>
      <c r="D819" s="185"/>
      <c r="E819" s="185"/>
      <c r="F819" s="211"/>
      <c r="G819" s="210"/>
      <c r="H819" s="184"/>
      <c r="I819" s="185"/>
      <c r="J819" s="185"/>
      <c r="K819" s="185"/>
      <c r="L819" s="185"/>
    </row>
    <row r="820" spans="1:12" s="18" customFormat="1" ht="15.75">
      <c r="A820" s="211"/>
      <c r="B820" s="208"/>
      <c r="C820" s="185"/>
      <c r="D820" s="185"/>
      <c r="E820" s="185"/>
      <c r="F820" s="211"/>
      <c r="G820" s="210"/>
      <c r="H820" s="184"/>
      <c r="I820" s="185"/>
      <c r="J820" s="185"/>
      <c r="K820" s="185"/>
      <c r="L820" s="185"/>
    </row>
    <row r="821" spans="1:12" s="18" customFormat="1" ht="15.75">
      <c r="A821" s="211"/>
      <c r="B821" s="208"/>
      <c r="C821" s="185"/>
      <c r="D821" s="185"/>
      <c r="E821" s="185"/>
      <c r="F821" s="211"/>
      <c r="G821" s="210"/>
      <c r="H821" s="184"/>
      <c r="I821" s="185"/>
      <c r="J821" s="185"/>
      <c r="K821" s="185"/>
      <c r="L821" s="185"/>
    </row>
    <row r="822" spans="1:12" s="18" customFormat="1" ht="15.75">
      <c r="A822" s="211"/>
      <c r="B822" s="208"/>
      <c r="C822" s="185"/>
      <c r="D822" s="185"/>
      <c r="E822" s="185"/>
      <c r="F822" s="211"/>
      <c r="G822" s="210"/>
      <c r="H822" s="184"/>
      <c r="I822" s="185"/>
      <c r="J822" s="185"/>
      <c r="K822" s="185"/>
      <c r="L822" s="185"/>
    </row>
    <row r="823" spans="1:12" s="18" customFormat="1" ht="15.75">
      <c r="A823" s="211"/>
      <c r="B823" s="208"/>
      <c r="C823" s="185"/>
      <c r="D823" s="185"/>
      <c r="E823" s="185"/>
      <c r="F823" s="211"/>
      <c r="G823" s="210"/>
      <c r="H823" s="184"/>
      <c r="I823" s="185"/>
      <c r="J823" s="185"/>
      <c r="K823" s="185"/>
      <c r="L823" s="185"/>
    </row>
    <row r="824" spans="1:12" s="18" customFormat="1" ht="15.75">
      <c r="A824" s="211"/>
      <c r="B824" s="208"/>
      <c r="C824" s="185"/>
      <c r="D824" s="185"/>
      <c r="E824" s="185"/>
      <c r="F824" s="211"/>
      <c r="G824" s="210"/>
      <c r="H824" s="184"/>
      <c r="I824" s="185"/>
      <c r="J824" s="185"/>
      <c r="K824" s="185"/>
      <c r="L824" s="185"/>
    </row>
    <row r="825" spans="1:12" s="18" customFormat="1" ht="15.75">
      <c r="A825" s="211"/>
      <c r="B825" s="208"/>
      <c r="C825" s="185"/>
      <c r="D825" s="185"/>
      <c r="E825" s="185"/>
      <c r="F825" s="211"/>
      <c r="G825" s="210"/>
      <c r="H825" s="184"/>
      <c r="I825" s="185"/>
      <c r="J825" s="185"/>
      <c r="K825" s="185"/>
      <c r="L825" s="185"/>
    </row>
    <row r="826" spans="1:12" s="18" customFormat="1" ht="15.75">
      <c r="A826" s="211"/>
      <c r="B826" s="208"/>
      <c r="C826" s="185"/>
      <c r="D826" s="185"/>
      <c r="E826" s="185"/>
      <c r="F826" s="211"/>
      <c r="G826" s="210"/>
      <c r="H826" s="184"/>
      <c r="I826" s="185"/>
      <c r="J826" s="185"/>
      <c r="K826" s="185"/>
      <c r="L826" s="185"/>
    </row>
    <row r="827" spans="1:12" s="18" customFormat="1" ht="15.75">
      <c r="A827" s="211"/>
      <c r="B827" s="208"/>
      <c r="C827" s="185"/>
      <c r="D827" s="185"/>
      <c r="E827" s="185"/>
      <c r="F827" s="211"/>
      <c r="G827" s="210"/>
      <c r="H827" s="184"/>
      <c r="I827" s="185"/>
      <c r="J827" s="185"/>
      <c r="K827" s="185"/>
      <c r="L827" s="185"/>
    </row>
    <row r="828" spans="1:12" s="18" customFormat="1" ht="15.75">
      <c r="A828" s="211"/>
      <c r="B828" s="208"/>
      <c r="C828" s="185"/>
      <c r="D828" s="185"/>
      <c r="E828" s="185"/>
      <c r="F828" s="211"/>
      <c r="G828" s="210"/>
      <c r="H828" s="184"/>
      <c r="I828" s="185"/>
      <c r="J828" s="185"/>
      <c r="K828" s="185"/>
      <c r="L828" s="185"/>
    </row>
    <row r="829" spans="1:12" s="18" customFormat="1" ht="15.75">
      <c r="A829" s="211"/>
      <c r="B829" s="208"/>
      <c r="C829" s="185"/>
      <c r="D829" s="185"/>
      <c r="E829" s="185"/>
      <c r="F829" s="211"/>
      <c r="G829" s="210"/>
      <c r="H829" s="184"/>
      <c r="I829" s="185"/>
      <c r="J829" s="185"/>
      <c r="K829" s="185"/>
      <c r="L829" s="185"/>
    </row>
    <row r="830" spans="1:12" s="18" customFormat="1" ht="15.75">
      <c r="A830" s="211"/>
      <c r="B830" s="208"/>
      <c r="C830" s="185"/>
      <c r="D830" s="185"/>
      <c r="E830" s="185"/>
      <c r="F830" s="211"/>
      <c r="G830" s="210"/>
      <c r="H830" s="184"/>
      <c r="I830" s="185"/>
      <c r="J830" s="185"/>
      <c r="K830" s="185"/>
      <c r="L830" s="185"/>
    </row>
    <row r="831" spans="1:12" s="18" customFormat="1" ht="15.75">
      <c r="A831" s="211"/>
      <c r="B831" s="208"/>
      <c r="C831" s="185"/>
      <c r="D831" s="185"/>
      <c r="E831" s="185"/>
      <c r="F831" s="211"/>
      <c r="G831" s="210"/>
      <c r="H831" s="184"/>
      <c r="I831" s="185"/>
      <c r="J831" s="185"/>
      <c r="K831" s="185"/>
      <c r="L831" s="185"/>
    </row>
    <row r="832" spans="1:12" s="18" customFormat="1" ht="15.75">
      <c r="A832" s="211"/>
      <c r="B832" s="208"/>
      <c r="C832" s="185"/>
      <c r="D832" s="185"/>
      <c r="E832" s="185"/>
      <c r="F832" s="211"/>
      <c r="G832" s="210"/>
      <c r="H832" s="184"/>
      <c r="I832" s="185"/>
      <c r="J832" s="185"/>
      <c r="K832" s="185"/>
      <c r="L832" s="185"/>
    </row>
    <row r="833" spans="1:12" s="18" customFormat="1" ht="15.75">
      <c r="A833" s="211"/>
      <c r="B833" s="208"/>
      <c r="C833" s="185"/>
      <c r="D833" s="185"/>
      <c r="E833" s="185"/>
      <c r="F833" s="211"/>
      <c r="G833" s="210"/>
      <c r="H833" s="184"/>
      <c r="I833" s="185"/>
      <c r="J833" s="185"/>
      <c r="K833" s="185"/>
      <c r="L833" s="185"/>
    </row>
    <row r="834" spans="1:12" s="18" customFormat="1" ht="15.75">
      <c r="A834" s="211"/>
      <c r="B834" s="208"/>
      <c r="C834" s="185"/>
      <c r="D834" s="185"/>
      <c r="E834" s="185"/>
      <c r="F834" s="211"/>
      <c r="G834" s="210"/>
      <c r="H834" s="184"/>
      <c r="I834" s="185"/>
      <c r="J834" s="185"/>
      <c r="K834" s="185"/>
      <c r="L834" s="185"/>
    </row>
    <row r="835" spans="1:12" s="18" customFormat="1" ht="15.75">
      <c r="A835" s="211"/>
      <c r="B835" s="208"/>
      <c r="C835" s="185"/>
      <c r="D835" s="185"/>
      <c r="E835" s="185"/>
      <c r="F835" s="211"/>
      <c r="G835" s="210"/>
      <c r="H835" s="184"/>
      <c r="I835" s="185"/>
      <c r="J835" s="185"/>
      <c r="K835" s="185"/>
      <c r="L835" s="185"/>
    </row>
    <row r="836" spans="1:12" s="18" customFormat="1" ht="15.75">
      <c r="A836" s="211"/>
      <c r="B836" s="208"/>
      <c r="C836" s="185"/>
      <c r="D836" s="185"/>
      <c r="E836" s="185"/>
      <c r="F836" s="211"/>
      <c r="G836" s="210"/>
      <c r="H836" s="184"/>
      <c r="I836" s="185"/>
      <c r="J836" s="185"/>
      <c r="K836" s="185"/>
      <c r="L836" s="185"/>
    </row>
    <row r="837" spans="1:12" s="18" customFormat="1" ht="15.75">
      <c r="A837" s="211"/>
      <c r="B837" s="208"/>
      <c r="C837" s="185"/>
      <c r="D837" s="185"/>
      <c r="E837" s="185"/>
      <c r="F837" s="211"/>
      <c r="G837" s="210"/>
      <c r="H837" s="184"/>
      <c r="I837" s="185"/>
      <c r="J837" s="185"/>
      <c r="K837" s="185"/>
      <c r="L837" s="185"/>
    </row>
    <row r="838" spans="1:12" s="18" customFormat="1" ht="15.75">
      <c r="A838" s="211"/>
      <c r="B838" s="208"/>
      <c r="C838" s="185"/>
      <c r="D838" s="185"/>
      <c r="E838" s="185"/>
      <c r="F838" s="211"/>
      <c r="G838" s="210"/>
      <c r="H838" s="184"/>
      <c r="I838" s="185"/>
      <c r="J838" s="185"/>
      <c r="K838" s="185"/>
      <c r="L838" s="185"/>
    </row>
    <row r="839" spans="1:12" s="18" customFormat="1" ht="15.75">
      <c r="A839" s="211"/>
      <c r="B839" s="208"/>
      <c r="C839" s="185"/>
      <c r="D839" s="185"/>
      <c r="E839" s="185"/>
      <c r="F839" s="211"/>
      <c r="G839" s="210"/>
      <c r="H839" s="184"/>
      <c r="I839" s="185"/>
      <c r="J839" s="185"/>
      <c r="K839" s="185"/>
      <c r="L839" s="185"/>
    </row>
    <row r="840" spans="1:12" s="18" customFormat="1" ht="15.75">
      <c r="A840" s="211"/>
      <c r="B840" s="208"/>
      <c r="C840" s="185"/>
      <c r="D840" s="185"/>
      <c r="E840" s="185"/>
      <c r="F840" s="211"/>
      <c r="G840" s="210"/>
      <c r="H840" s="184"/>
      <c r="I840" s="185"/>
      <c r="J840" s="185"/>
      <c r="K840" s="185"/>
      <c r="L840" s="185"/>
    </row>
    <row r="841" spans="1:12" s="18" customFormat="1" ht="15.75">
      <c r="A841" s="211"/>
      <c r="B841" s="208"/>
      <c r="C841" s="185"/>
      <c r="D841" s="185"/>
      <c r="E841" s="185"/>
      <c r="F841" s="211"/>
      <c r="G841" s="210"/>
      <c r="H841" s="184"/>
      <c r="I841" s="185"/>
      <c r="J841" s="185"/>
      <c r="K841" s="185"/>
      <c r="L841" s="185"/>
    </row>
    <row r="842" spans="1:12" s="18" customFormat="1" ht="15.75">
      <c r="A842" s="211"/>
      <c r="B842" s="208"/>
      <c r="C842" s="185"/>
      <c r="D842" s="185"/>
      <c r="E842" s="185"/>
      <c r="F842" s="211"/>
      <c r="G842" s="210"/>
      <c r="H842" s="184"/>
      <c r="I842" s="185"/>
      <c r="J842" s="185"/>
      <c r="K842" s="185"/>
      <c r="L842" s="185"/>
    </row>
    <row r="843" spans="1:12" s="18" customFormat="1" ht="15.75">
      <c r="A843" s="211"/>
      <c r="B843" s="208"/>
      <c r="C843" s="185"/>
      <c r="D843" s="185"/>
      <c r="E843" s="185"/>
      <c r="F843" s="211"/>
      <c r="G843" s="210"/>
      <c r="H843" s="184"/>
      <c r="I843" s="185"/>
      <c r="J843" s="185"/>
      <c r="K843" s="185"/>
      <c r="L843" s="185"/>
    </row>
    <row r="844" spans="1:12" s="18" customFormat="1" ht="15.75">
      <c r="A844" s="211"/>
      <c r="B844" s="208"/>
      <c r="C844" s="185"/>
      <c r="D844" s="185"/>
      <c r="E844" s="185"/>
      <c r="F844" s="211"/>
      <c r="G844" s="210"/>
      <c r="H844" s="184"/>
      <c r="I844" s="185"/>
      <c r="J844" s="185"/>
      <c r="K844" s="185"/>
      <c r="L844" s="185"/>
    </row>
    <row r="845" spans="1:12" s="18" customFormat="1" ht="15.75">
      <c r="A845" s="211"/>
      <c r="B845" s="208"/>
      <c r="C845" s="185"/>
      <c r="D845" s="185"/>
      <c r="E845" s="185"/>
      <c r="F845" s="211"/>
      <c r="G845" s="210"/>
      <c r="H845" s="184"/>
      <c r="I845" s="185"/>
      <c r="J845" s="185"/>
      <c r="K845" s="185"/>
      <c r="L845" s="185"/>
    </row>
    <row r="846" spans="1:12" s="18" customFormat="1" ht="15.75">
      <c r="A846" s="211"/>
      <c r="B846" s="208"/>
      <c r="C846" s="185"/>
      <c r="D846" s="185"/>
      <c r="E846" s="185"/>
      <c r="F846" s="211"/>
      <c r="G846" s="210"/>
      <c r="H846" s="184"/>
      <c r="I846" s="185"/>
      <c r="J846" s="185"/>
      <c r="K846" s="185"/>
      <c r="L846" s="185"/>
    </row>
    <row r="847" spans="1:12" s="18" customFormat="1" ht="15.75">
      <c r="A847" s="211"/>
      <c r="B847" s="208"/>
      <c r="C847" s="185"/>
      <c r="D847" s="185"/>
      <c r="E847" s="185"/>
      <c r="F847" s="211"/>
      <c r="G847" s="210"/>
      <c r="H847" s="184"/>
      <c r="I847" s="185"/>
      <c r="J847" s="185"/>
      <c r="K847" s="185"/>
      <c r="L847" s="185"/>
    </row>
    <row r="848" spans="1:12" s="18" customFormat="1" ht="15.75">
      <c r="A848" s="211"/>
      <c r="B848" s="208"/>
      <c r="C848" s="185"/>
      <c r="D848" s="185"/>
      <c r="E848" s="185"/>
      <c r="F848" s="211"/>
      <c r="G848" s="210"/>
      <c r="H848" s="184"/>
      <c r="I848" s="185"/>
      <c r="J848" s="185"/>
      <c r="K848" s="185"/>
      <c r="L848" s="185"/>
    </row>
    <row r="849" spans="1:12" s="18" customFormat="1" ht="15.75">
      <c r="A849" s="211"/>
      <c r="B849" s="208"/>
      <c r="C849" s="185"/>
      <c r="D849" s="185"/>
      <c r="E849" s="185"/>
      <c r="F849" s="211"/>
      <c r="G849" s="210"/>
      <c r="H849" s="184"/>
      <c r="I849" s="185"/>
      <c r="J849" s="185"/>
      <c r="K849" s="185"/>
      <c r="L849" s="185"/>
    </row>
    <row r="850" spans="1:12" s="18" customFormat="1" ht="15.75">
      <c r="A850" s="211"/>
      <c r="B850" s="208"/>
      <c r="C850" s="185"/>
      <c r="D850" s="185"/>
      <c r="E850" s="185"/>
      <c r="F850" s="211"/>
      <c r="G850" s="210"/>
      <c r="H850" s="184"/>
      <c r="I850" s="185"/>
      <c r="J850" s="185"/>
      <c r="K850" s="185"/>
      <c r="L850" s="185"/>
    </row>
    <row r="851" spans="1:12" s="18" customFormat="1" ht="15.75">
      <c r="A851" s="211"/>
      <c r="B851" s="208"/>
      <c r="C851" s="185"/>
      <c r="D851" s="185"/>
      <c r="E851" s="185"/>
      <c r="F851" s="211"/>
      <c r="G851" s="210"/>
      <c r="H851" s="184"/>
      <c r="I851" s="185"/>
      <c r="J851" s="185"/>
      <c r="K851" s="185"/>
      <c r="L851" s="185"/>
    </row>
    <row r="852" spans="1:12" s="18" customFormat="1" ht="15.75">
      <c r="A852" s="211"/>
      <c r="B852" s="208"/>
      <c r="C852" s="185"/>
      <c r="D852" s="185"/>
      <c r="E852" s="185"/>
      <c r="F852" s="211"/>
      <c r="G852" s="210"/>
      <c r="H852" s="184"/>
      <c r="I852" s="185"/>
      <c r="J852" s="185"/>
      <c r="K852" s="185"/>
      <c r="L852" s="185"/>
    </row>
    <row r="853" spans="1:12" s="18" customFormat="1" ht="15.75">
      <c r="A853" s="211"/>
      <c r="B853" s="208"/>
      <c r="C853" s="185"/>
      <c r="D853" s="185"/>
      <c r="E853" s="185"/>
      <c r="F853" s="211"/>
      <c r="G853" s="210"/>
      <c r="H853" s="184"/>
      <c r="I853" s="185"/>
      <c r="J853" s="185"/>
      <c r="K853" s="185"/>
      <c r="L853" s="185"/>
    </row>
    <row r="854" spans="1:12" s="18" customFormat="1" ht="15.75">
      <c r="A854" s="211"/>
      <c r="B854" s="208"/>
      <c r="C854" s="185"/>
      <c r="D854" s="185"/>
      <c r="E854" s="185"/>
      <c r="F854" s="211"/>
      <c r="G854" s="210"/>
      <c r="H854" s="184"/>
      <c r="I854" s="185"/>
      <c r="J854" s="185"/>
      <c r="K854" s="185"/>
      <c r="L854" s="185"/>
    </row>
    <row r="855" spans="1:12" s="18" customFormat="1" ht="15.75">
      <c r="A855" s="211"/>
      <c r="B855" s="208"/>
      <c r="C855" s="185"/>
      <c r="D855" s="185"/>
      <c r="E855" s="185"/>
      <c r="F855" s="211"/>
      <c r="G855" s="210"/>
      <c r="H855" s="184"/>
      <c r="I855" s="185"/>
      <c r="J855" s="185"/>
      <c r="K855" s="185"/>
      <c r="L855" s="185"/>
    </row>
    <row r="856" spans="1:12" s="18" customFormat="1" ht="15.75">
      <c r="A856" s="211"/>
      <c r="B856" s="208"/>
      <c r="C856" s="185"/>
      <c r="D856" s="185"/>
      <c r="E856" s="185"/>
      <c r="F856" s="211"/>
      <c r="G856" s="210"/>
      <c r="H856" s="184"/>
      <c r="I856" s="185"/>
      <c r="J856" s="185"/>
      <c r="K856" s="185"/>
      <c r="L856" s="185"/>
    </row>
    <row r="857" spans="1:12" s="18" customFormat="1" ht="15.75">
      <c r="A857" s="211"/>
      <c r="B857" s="208"/>
      <c r="C857" s="185"/>
      <c r="D857" s="185"/>
      <c r="E857" s="185"/>
      <c r="F857" s="211"/>
      <c r="G857" s="210"/>
      <c r="H857" s="184"/>
      <c r="I857" s="185"/>
      <c r="J857" s="185"/>
      <c r="K857" s="185"/>
      <c r="L857" s="185"/>
    </row>
    <row r="858" spans="1:12" s="18" customFormat="1" ht="15.75">
      <c r="A858" s="211"/>
      <c r="B858" s="208"/>
      <c r="C858" s="185"/>
      <c r="D858" s="185"/>
      <c r="E858" s="185"/>
      <c r="F858" s="211"/>
      <c r="G858" s="210"/>
      <c r="H858" s="184"/>
      <c r="I858" s="185"/>
      <c r="J858" s="185"/>
      <c r="K858" s="185"/>
      <c r="L858" s="185"/>
    </row>
    <row r="859" spans="1:12" s="18" customFormat="1" ht="15.75">
      <c r="A859" s="211"/>
      <c r="B859" s="208"/>
      <c r="C859" s="185"/>
      <c r="D859" s="185"/>
      <c r="E859" s="185"/>
      <c r="F859" s="211"/>
      <c r="G859" s="210"/>
      <c r="H859" s="184"/>
      <c r="I859" s="185"/>
      <c r="J859" s="185"/>
      <c r="K859" s="185"/>
      <c r="L859" s="185"/>
    </row>
    <row r="860" spans="1:12" s="18" customFormat="1" ht="15.75">
      <c r="A860" s="211"/>
      <c r="B860" s="208"/>
      <c r="C860" s="185"/>
      <c r="D860" s="185"/>
      <c r="E860" s="185"/>
      <c r="F860" s="211"/>
      <c r="G860" s="210"/>
      <c r="H860" s="184"/>
      <c r="I860" s="185"/>
      <c r="J860" s="185"/>
      <c r="K860" s="185"/>
      <c r="L860" s="185"/>
    </row>
    <row r="861" spans="1:12" s="18" customFormat="1" ht="15.75">
      <c r="A861" s="211"/>
      <c r="B861" s="208"/>
      <c r="C861" s="185"/>
      <c r="D861" s="185"/>
      <c r="E861" s="185"/>
      <c r="F861" s="211"/>
      <c r="G861" s="210"/>
      <c r="H861" s="184"/>
      <c r="I861" s="185"/>
      <c r="J861" s="185"/>
      <c r="K861" s="185"/>
      <c r="L861" s="185"/>
    </row>
    <row r="862" spans="1:12" s="18" customFormat="1" ht="15.75">
      <c r="A862" s="211"/>
      <c r="B862" s="208"/>
      <c r="C862" s="185"/>
      <c r="D862" s="185"/>
      <c r="E862" s="185"/>
      <c r="F862" s="211"/>
      <c r="G862" s="210"/>
      <c r="H862" s="184"/>
      <c r="I862" s="185"/>
      <c r="J862" s="185"/>
      <c r="K862" s="185"/>
      <c r="L862" s="185"/>
    </row>
    <row r="863" spans="1:12" s="18" customFormat="1" ht="15.75">
      <c r="A863" s="211"/>
      <c r="B863" s="208"/>
      <c r="C863" s="185"/>
      <c r="D863" s="185"/>
      <c r="E863" s="185"/>
      <c r="F863" s="211"/>
      <c r="G863" s="210"/>
      <c r="H863" s="184"/>
      <c r="I863" s="185"/>
      <c r="J863" s="185"/>
      <c r="K863" s="185"/>
      <c r="L863" s="185"/>
    </row>
    <row r="864" spans="1:12" s="18" customFormat="1" ht="15.75">
      <c r="A864" s="211"/>
      <c r="B864" s="208"/>
      <c r="C864" s="185"/>
      <c r="D864" s="185"/>
      <c r="E864" s="185"/>
      <c r="F864" s="211"/>
      <c r="G864" s="210"/>
      <c r="H864" s="184"/>
      <c r="I864" s="185"/>
      <c r="J864" s="185"/>
      <c r="K864" s="185"/>
      <c r="L864" s="185"/>
    </row>
    <row r="865" spans="1:12" s="18" customFormat="1" ht="15.75">
      <c r="A865" s="211"/>
      <c r="B865" s="208"/>
      <c r="C865" s="185"/>
      <c r="D865" s="185"/>
      <c r="E865" s="185"/>
      <c r="F865" s="211"/>
      <c r="G865" s="210"/>
      <c r="H865" s="184"/>
      <c r="I865" s="185"/>
      <c r="J865" s="185"/>
      <c r="K865" s="185"/>
      <c r="L865" s="185"/>
    </row>
    <row r="866" spans="1:12" s="18" customFormat="1" ht="15.75">
      <c r="A866" s="211"/>
      <c r="B866" s="208"/>
      <c r="C866" s="185"/>
      <c r="D866" s="185"/>
      <c r="E866" s="185"/>
      <c r="F866" s="211"/>
      <c r="G866" s="210"/>
      <c r="H866" s="184"/>
      <c r="I866" s="185"/>
      <c r="J866" s="185"/>
      <c r="K866" s="185"/>
      <c r="L866" s="185"/>
    </row>
    <row r="867" spans="1:12" s="18" customFormat="1" ht="15.75">
      <c r="A867" s="211"/>
      <c r="B867" s="208"/>
      <c r="C867" s="185"/>
      <c r="D867" s="185"/>
      <c r="E867" s="185"/>
      <c r="F867" s="211"/>
      <c r="G867" s="210"/>
      <c r="H867" s="184"/>
      <c r="I867" s="185"/>
      <c r="J867" s="185"/>
      <c r="K867" s="185"/>
      <c r="L867" s="185"/>
    </row>
    <row r="868" spans="1:12" s="18" customFormat="1" ht="15.75">
      <c r="A868" s="211"/>
      <c r="B868" s="208"/>
      <c r="C868" s="185"/>
      <c r="D868" s="185"/>
      <c r="E868" s="185"/>
      <c r="F868" s="211"/>
      <c r="G868" s="210"/>
      <c r="H868" s="184"/>
      <c r="I868" s="185"/>
      <c r="J868" s="185"/>
      <c r="K868" s="185"/>
      <c r="L868" s="185"/>
    </row>
    <row r="869" spans="1:12" s="18" customFormat="1" ht="15.75">
      <c r="A869" s="211"/>
      <c r="B869" s="208"/>
      <c r="C869" s="185"/>
      <c r="D869" s="185"/>
      <c r="E869" s="185"/>
      <c r="F869" s="211"/>
      <c r="G869" s="210"/>
      <c r="H869" s="184"/>
      <c r="I869" s="185"/>
      <c r="J869" s="185"/>
      <c r="K869" s="185"/>
      <c r="L869" s="185"/>
    </row>
    <row r="870" spans="1:12" s="18" customFormat="1" ht="15.75">
      <c r="A870" s="211"/>
      <c r="B870" s="208"/>
      <c r="C870" s="185"/>
      <c r="D870" s="185"/>
      <c r="E870" s="185"/>
      <c r="F870" s="211"/>
      <c r="G870" s="210"/>
      <c r="H870" s="184"/>
      <c r="I870" s="185"/>
      <c r="J870" s="185"/>
      <c r="K870" s="185"/>
      <c r="L870" s="185"/>
    </row>
    <row r="871" spans="1:12" s="18" customFormat="1" ht="15.75">
      <c r="A871" s="211"/>
      <c r="B871" s="208"/>
      <c r="C871" s="185"/>
      <c r="D871" s="185"/>
      <c r="E871" s="185"/>
      <c r="F871" s="211"/>
      <c r="G871" s="210"/>
      <c r="H871" s="184"/>
      <c r="I871" s="185"/>
      <c r="J871" s="185"/>
      <c r="K871" s="185"/>
      <c r="L871" s="185"/>
    </row>
    <row r="872" spans="1:12" s="18" customFormat="1" ht="15.75">
      <c r="A872" s="211"/>
      <c r="B872" s="208"/>
      <c r="C872" s="185"/>
      <c r="D872" s="185"/>
      <c r="E872" s="185"/>
      <c r="F872" s="211"/>
      <c r="G872" s="210"/>
      <c r="H872" s="184"/>
      <c r="I872" s="185"/>
      <c r="J872" s="185"/>
      <c r="K872" s="185"/>
      <c r="L872" s="185"/>
    </row>
    <row r="873" spans="1:12" s="18" customFormat="1" ht="15.75">
      <c r="A873" s="211"/>
      <c r="B873" s="208"/>
      <c r="C873" s="185"/>
      <c r="D873" s="185"/>
      <c r="E873" s="185"/>
      <c r="F873" s="211"/>
      <c r="G873" s="210"/>
      <c r="H873" s="184"/>
      <c r="I873" s="185"/>
      <c r="J873" s="185"/>
      <c r="K873" s="185"/>
      <c r="L873" s="185"/>
    </row>
    <row r="874" spans="1:12" s="18" customFormat="1" ht="15.75">
      <c r="A874" s="211"/>
      <c r="B874" s="208"/>
      <c r="C874" s="185"/>
      <c r="D874" s="185"/>
      <c r="E874" s="185"/>
      <c r="F874" s="211"/>
      <c r="G874" s="210"/>
      <c r="H874" s="184"/>
      <c r="I874" s="185"/>
      <c r="J874" s="185"/>
      <c r="K874" s="185"/>
      <c r="L874" s="185"/>
    </row>
    <row r="875" spans="1:12" s="18" customFormat="1" ht="15.75">
      <c r="A875" s="211"/>
      <c r="B875" s="208"/>
      <c r="C875" s="185"/>
      <c r="D875" s="185"/>
      <c r="E875" s="185"/>
      <c r="F875" s="211"/>
      <c r="G875" s="210"/>
      <c r="H875" s="184"/>
      <c r="I875" s="185"/>
      <c r="J875" s="185"/>
      <c r="K875" s="185"/>
      <c r="L875" s="185"/>
    </row>
    <row r="876" spans="1:12" s="18" customFormat="1" ht="15.75">
      <c r="A876" s="211"/>
      <c r="B876" s="208"/>
      <c r="C876" s="185"/>
      <c r="D876" s="185"/>
      <c r="E876" s="185"/>
      <c r="F876" s="211"/>
      <c r="G876" s="210"/>
      <c r="H876" s="184"/>
      <c r="I876" s="185"/>
      <c r="J876" s="185"/>
      <c r="K876" s="185"/>
      <c r="L876" s="185"/>
    </row>
    <row r="877" spans="1:12" s="18" customFormat="1" ht="15.75">
      <c r="A877" s="211"/>
      <c r="B877" s="208"/>
      <c r="C877" s="185"/>
      <c r="D877" s="185"/>
      <c r="E877" s="185"/>
      <c r="F877" s="211"/>
      <c r="G877" s="210"/>
      <c r="H877" s="184"/>
      <c r="I877" s="185"/>
      <c r="J877" s="185"/>
      <c r="K877" s="185"/>
      <c r="L877" s="185"/>
    </row>
    <row r="878" spans="1:12" s="18" customFormat="1" ht="15.75">
      <c r="A878" s="211"/>
      <c r="B878" s="208"/>
      <c r="C878" s="185"/>
      <c r="D878" s="185"/>
      <c r="E878" s="185"/>
      <c r="F878" s="211"/>
      <c r="G878" s="210"/>
      <c r="H878" s="184"/>
      <c r="I878" s="185"/>
      <c r="J878" s="185"/>
      <c r="K878" s="185"/>
      <c r="L878" s="185"/>
    </row>
    <row r="879" spans="1:12" s="18" customFormat="1" ht="15.75">
      <c r="A879" s="211"/>
      <c r="B879" s="208"/>
      <c r="C879" s="185"/>
      <c r="D879" s="185"/>
      <c r="E879" s="185"/>
      <c r="F879" s="211"/>
      <c r="G879" s="210"/>
      <c r="H879" s="184"/>
      <c r="I879" s="185"/>
      <c r="J879" s="185"/>
      <c r="K879" s="185"/>
      <c r="L879" s="185"/>
    </row>
    <row r="880" spans="1:12" s="18" customFormat="1" ht="15.75">
      <c r="A880" s="211"/>
      <c r="B880" s="208"/>
      <c r="C880" s="185"/>
      <c r="D880" s="185"/>
      <c r="E880" s="185"/>
      <c r="F880" s="211"/>
      <c r="G880" s="210"/>
      <c r="H880" s="184"/>
      <c r="I880" s="185"/>
      <c r="J880" s="185"/>
      <c r="K880" s="185"/>
      <c r="L880" s="185"/>
    </row>
    <row r="881" spans="1:12" s="18" customFormat="1" ht="15.75">
      <c r="A881" s="211"/>
      <c r="B881" s="208"/>
      <c r="C881" s="185"/>
      <c r="D881" s="185"/>
      <c r="E881" s="185"/>
      <c r="F881" s="211"/>
      <c r="G881" s="210"/>
      <c r="H881" s="184"/>
      <c r="I881" s="185"/>
      <c r="J881" s="185"/>
      <c r="K881" s="185"/>
      <c r="L881" s="185"/>
    </row>
    <row r="882" spans="1:12" s="18" customFormat="1" ht="15.75">
      <c r="A882" s="211"/>
      <c r="B882" s="208"/>
      <c r="C882" s="185"/>
      <c r="D882" s="185"/>
      <c r="E882" s="185"/>
      <c r="F882" s="211"/>
      <c r="G882" s="210"/>
      <c r="H882" s="184"/>
      <c r="I882" s="185"/>
      <c r="J882" s="185"/>
      <c r="K882" s="185"/>
      <c r="L882" s="185"/>
    </row>
    <row r="883" spans="1:12" s="18" customFormat="1" ht="15.75">
      <c r="A883" s="211"/>
      <c r="B883" s="208"/>
      <c r="C883" s="185"/>
      <c r="D883" s="185"/>
      <c r="E883" s="185"/>
      <c r="F883" s="211"/>
      <c r="G883" s="210"/>
      <c r="H883" s="184"/>
      <c r="I883" s="185"/>
      <c r="J883" s="185"/>
      <c r="K883" s="185"/>
      <c r="L883" s="185"/>
    </row>
    <row r="884" spans="1:12" s="18" customFormat="1" ht="15.75">
      <c r="A884" s="211"/>
      <c r="B884" s="208"/>
      <c r="C884" s="185"/>
      <c r="D884" s="185"/>
      <c r="E884" s="185"/>
      <c r="F884" s="211"/>
      <c r="G884" s="210"/>
      <c r="H884" s="184"/>
      <c r="I884" s="185"/>
      <c r="J884" s="185"/>
      <c r="K884" s="185"/>
      <c r="L884" s="185"/>
    </row>
    <row r="885" spans="1:12" s="18" customFormat="1" ht="15.75">
      <c r="A885" s="211"/>
      <c r="B885" s="208"/>
      <c r="C885" s="185"/>
      <c r="D885" s="185"/>
      <c r="E885" s="185"/>
      <c r="F885" s="211"/>
      <c r="G885" s="210"/>
      <c r="H885" s="184"/>
      <c r="I885" s="185"/>
      <c r="J885" s="185"/>
      <c r="K885" s="185"/>
      <c r="L885" s="185"/>
    </row>
    <row r="886" spans="1:12" s="18" customFormat="1" ht="15.75">
      <c r="A886" s="211"/>
      <c r="B886" s="208"/>
      <c r="C886" s="185"/>
      <c r="D886" s="185"/>
      <c r="E886" s="185"/>
      <c r="F886" s="211"/>
      <c r="G886" s="210"/>
      <c r="H886" s="184"/>
      <c r="I886" s="185"/>
      <c r="J886" s="185"/>
      <c r="K886" s="185"/>
      <c r="L886" s="185"/>
    </row>
    <row r="887" spans="1:12" s="18" customFormat="1" ht="15.75">
      <c r="A887" s="211"/>
      <c r="B887" s="208"/>
      <c r="C887" s="185"/>
      <c r="D887" s="185"/>
      <c r="E887" s="185"/>
      <c r="F887" s="211"/>
      <c r="G887" s="210"/>
      <c r="H887" s="184"/>
      <c r="I887" s="185"/>
      <c r="J887" s="185"/>
      <c r="K887" s="185"/>
      <c r="L887" s="185"/>
    </row>
    <row r="888" spans="1:12" s="18" customFormat="1" ht="15.75">
      <c r="A888" s="211"/>
      <c r="B888" s="208"/>
      <c r="C888" s="185"/>
      <c r="D888" s="185"/>
      <c r="E888" s="185"/>
      <c r="F888" s="211"/>
      <c r="G888" s="210"/>
      <c r="H888" s="184"/>
      <c r="I888" s="185"/>
      <c r="J888" s="185"/>
      <c r="K888" s="185"/>
      <c r="L888" s="185"/>
    </row>
    <row r="889" spans="1:12" s="18" customFormat="1" ht="15.75">
      <c r="A889" s="211"/>
      <c r="B889" s="208"/>
      <c r="C889" s="185"/>
      <c r="D889" s="185"/>
      <c r="E889" s="185"/>
      <c r="F889" s="211"/>
      <c r="G889" s="210"/>
      <c r="H889" s="184"/>
      <c r="I889" s="185"/>
      <c r="J889" s="185"/>
      <c r="K889" s="185"/>
      <c r="L889" s="185"/>
    </row>
    <row r="890" spans="1:12" s="18" customFormat="1" ht="15.75">
      <c r="A890" s="211"/>
      <c r="B890" s="208"/>
      <c r="C890" s="185"/>
      <c r="D890" s="185"/>
      <c r="E890" s="185"/>
      <c r="F890" s="211"/>
      <c r="G890" s="210"/>
      <c r="H890" s="184"/>
      <c r="I890" s="185"/>
      <c r="J890" s="185"/>
      <c r="K890" s="185"/>
      <c r="L890" s="185"/>
    </row>
    <row r="891" spans="1:12" s="18" customFormat="1" ht="15.75">
      <c r="A891" s="211"/>
      <c r="B891" s="208"/>
      <c r="C891" s="185"/>
      <c r="D891" s="185"/>
      <c r="E891" s="185"/>
      <c r="F891" s="211"/>
      <c r="G891" s="210"/>
      <c r="H891" s="184"/>
      <c r="I891" s="185"/>
      <c r="J891" s="185"/>
      <c r="K891" s="185"/>
      <c r="L891" s="185"/>
    </row>
    <row r="892" spans="1:12" s="18" customFormat="1" ht="15.75">
      <c r="A892" s="211"/>
      <c r="B892" s="208"/>
      <c r="C892" s="185"/>
      <c r="D892" s="185"/>
      <c r="E892" s="185"/>
      <c r="F892" s="211"/>
      <c r="G892" s="210"/>
      <c r="H892" s="184"/>
      <c r="I892" s="185"/>
      <c r="J892" s="185"/>
      <c r="K892" s="185"/>
      <c r="L892" s="185"/>
    </row>
    <row r="893" spans="1:12" s="18" customFormat="1" ht="15.75">
      <c r="A893" s="211"/>
      <c r="B893" s="208"/>
      <c r="C893" s="185"/>
      <c r="D893" s="185"/>
      <c r="E893" s="185"/>
      <c r="F893" s="211"/>
      <c r="G893" s="210"/>
      <c r="H893" s="184"/>
      <c r="I893" s="185"/>
      <c r="J893" s="185"/>
      <c r="K893" s="185"/>
      <c r="L893" s="185"/>
    </row>
    <row r="894" spans="1:12" s="18" customFormat="1" ht="15.75">
      <c r="A894" s="211"/>
      <c r="B894" s="208"/>
      <c r="C894" s="185"/>
      <c r="D894" s="185"/>
      <c r="E894" s="185"/>
      <c r="F894" s="211"/>
      <c r="G894" s="210"/>
      <c r="H894" s="184"/>
      <c r="I894" s="185"/>
      <c r="J894" s="185"/>
      <c r="K894" s="185"/>
      <c r="L894" s="185"/>
    </row>
    <row r="895" spans="1:12" s="18" customFormat="1" ht="15.75">
      <c r="A895" s="211"/>
      <c r="B895" s="208"/>
      <c r="C895" s="185"/>
      <c r="D895" s="185"/>
      <c r="E895" s="185"/>
      <c r="F895" s="211"/>
      <c r="G895" s="210"/>
      <c r="H895" s="184"/>
      <c r="I895" s="185"/>
      <c r="J895" s="185"/>
      <c r="K895" s="185"/>
      <c r="L895" s="185"/>
    </row>
    <row r="896" spans="1:12" s="18" customFormat="1" ht="15.75">
      <c r="A896" s="211"/>
      <c r="B896" s="208"/>
      <c r="C896" s="185"/>
      <c r="D896" s="185"/>
      <c r="E896" s="185"/>
      <c r="F896" s="211"/>
      <c r="G896" s="210"/>
      <c r="H896" s="184"/>
      <c r="I896" s="185"/>
      <c r="J896" s="185"/>
      <c r="K896" s="185"/>
      <c r="L896" s="185"/>
    </row>
    <row r="897" spans="1:12" s="18" customFormat="1" ht="15.75">
      <c r="A897" s="211"/>
      <c r="B897" s="208"/>
      <c r="C897" s="185"/>
      <c r="D897" s="185"/>
      <c r="E897" s="185"/>
      <c r="F897" s="211"/>
      <c r="G897" s="210"/>
      <c r="H897" s="184"/>
      <c r="I897" s="185"/>
      <c r="J897" s="185"/>
      <c r="K897" s="185"/>
      <c r="L897" s="185"/>
    </row>
    <row r="898" spans="1:12" s="18" customFormat="1" ht="15.75">
      <c r="A898" s="211"/>
      <c r="B898" s="208"/>
      <c r="C898" s="185"/>
      <c r="D898" s="185"/>
      <c r="E898" s="185"/>
      <c r="F898" s="211"/>
      <c r="G898" s="210"/>
      <c r="H898" s="184"/>
      <c r="I898" s="185"/>
      <c r="J898" s="185"/>
      <c r="K898" s="185"/>
      <c r="L898" s="185"/>
    </row>
    <row r="899" spans="1:12" s="18" customFormat="1" ht="15.75">
      <c r="A899" s="211"/>
      <c r="B899" s="208"/>
      <c r="C899" s="185"/>
      <c r="D899" s="185"/>
      <c r="E899" s="185"/>
      <c r="F899" s="211"/>
      <c r="G899" s="210"/>
      <c r="H899" s="184"/>
      <c r="I899" s="185"/>
      <c r="J899" s="185"/>
      <c r="K899" s="185"/>
      <c r="L899" s="185"/>
    </row>
    <row r="900" spans="1:12" s="18" customFormat="1" ht="15.75">
      <c r="A900" s="211"/>
      <c r="B900" s="208"/>
      <c r="C900" s="185"/>
      <c r="D900" s="185"/>
      <c r="E900" s="185"/>
      <c r="F900" s="211"/>
      <c r="G900" s="210"/>
      <c r="H900" s="184"/>
      <c r="I900" s="185"/>
      <c r="J900" s="185"/>
      <c r="K900" s="185"/>
      <c r="L900" s="185"/>
    </row>
    <row r="901" spans="1:12" s="18" customFormat="1" ht="15.75">
      <c r="A901" s="211"/>
      <c r="B901" s="208"/>
      <c r="C901" s="185"/>
      <c r="D901" s="185"/>
      <c r="E901" s="185"/>
      <c r="F901" s="211"/>
      <c r="G901" s="210"/>
      <c r="H901" s="184"/>
      <c r="I901" s="185"/>
      <c r="J901" s="185"/>
      <c r="K901" s="185"/>
      <c r="L901" s="185"/>
    </row>
    <row r="902" spans="1:12" s="18" customFormat="1" ht="15.75">
      <c r="A902" s="211"/>
      <c r="B902" s="208"/>
      <c r="C902" s="185"/>
      <c r="D902" s="185"/>
      <c r="E902" s="185"/>
      <c r="F902" s="211"/>
      <c r="G902" s="210"/>
      <c r="H902" s="184"/>
      <c r="I902" s="185"/>
      <c r="J902" s="185"/>
      <c r="K902" s="185"/>
      <c r="L902" s="185"/>
    </row>
    <row r="903" spans="1:12" s="18" customFormat="1" ht="15.75">
      <c r="A903" s="211"/>
      <c r="B903" s="208"/>
      <c r="C903" s="185"/>
      <c r="D903" s="185"/>
      <c r="E903" s="185"/>
      <c r="F903" s="211"/>
      <c r="G903" s="210"/>
      <c r="H903" s="184"/>
      <c r="I903" s="185"/>
      <c r="J903" s="185"/>
      <c r="K903" s="185"/>
      <c r="L903" s="185"/>
    </row>
    <row r="904" spans="1:12" s="18" customFormat="1" ht="15.75">
      <c r="A904" s="211"/>
      <c r="B904" s="208"/>
      <c r="C904" s="185"/>
      <c r="D904" s="185"/>
      <c r="E904" s="185"/>
      <c r="F904" s="211"/>
      <c r="G904" s="210"/>
      <c r="H904" s="184"/>
      <c r="I904" s="185"/>
      <c r="J904" s="185"/>
      <c r="K904" s="185"/>
      <c r="L904" s="185"/>
    </row>
    <row r="905" spans="1:12" s="18" customFormat="1" ht="15.75">
      <c r="A905" s="211"/>
      <c r="B905" s="185"/>
      <c r="C905" s="185"/>
      <c r="D905" s="185"/>
      <c r="E905" s="185"/>
      <c r="F905" s="211"/>
      <c r="G905" s="210"/>
      <c r="H905" s="184"/>
      <c r="I905" s="185"/>
      <c r="J905" s="185"/>
      <c r="K905" s="185"/>
      <c r="L905" s="185"/>
    </row>
    <row r="906" spans="1:12" s="18" customFormat="1" ht="15.75">
      <c r="A906" s="211"/>
      <c r="B906" s="185"/>
      <c r="C906" s="185"/>
      <c r="D906" s="185"/>
      <c r="E906" s="185"/>
      <c r="F906" s="211"/>
      <c r="G906" s="210"/>
      <c r="H906" s="184"/>
      <c r="I906" s="185"/>
      <c r="J906" s="185"/>
      <c r="K906" s="185"/>
      <c r="L906" s="185"/>
    </row>
    <row r="907" spans="1:12" s="18" customFormat="1" ht="15.75">
      <c r="A907" s="211"/>
      <c r="B907" s="185"/>
      <c r="C907" s="185"/>
      <c r="D907" s="185"/>
      <c r="E907" s="185"/>
      <c r="F907" s="211"/>
      <c r="G907" s="210"/>
      <c r="H907" s="184"/>
      <c r="I907" s="185"/>
      <c r="J907" s="185"/>
      <c r="K907" s="185"/>
      <c r="L907" s="185"/>
    </row>
    <row r="908" spans="1:12" s="18" customFormat="1" ht="15.75">
      <c r="A908" s="211"/>
      <c r="B908" s="185"/>
      <c r="C908" s="185"/>
      <c r="D908" s="185"/>
      <c r="E908" s="185"/>
      <c r="F908" s="211"/>
      <c r="G908" s="210"/>
      <c r="H908" s="184"/>
      <c r="I908" s="185"/>
      <c r="J908" s="185"/>
      <c r="K908" s="185"/>
      <c r="L908" s="185"/>
    </row>
    <row r="909" spans="1:12" s="18" customFormat="1" ht="15.75">
      <c r="A909" s="211"/>
      <c r="B909" s="185"/>
      <c r="C909" s="185"/>
      <c r="D909" s="185"/>
      <c r="E909" s="185"/>
      <c r="F909" s="211"/>
      <c r="G909" s="210"/>
      <c r="H909" s="184"/>
      <c r="I909" s="185"/>
      <c r="J909" s="185"/>
      <c r="K909" s="185"/>
      <c r="L909" s="185"/>
    </row>
    <row r="910" spans="1:12" s="18" customFormat="1" ht="15.75">
      <c r="A910" s="211"/>
      <c r="B910" s="185"/>
      <c r="C910" s="185"/>
      <c r="D910" s="185"/>
      <c r="E910" s="185"/>
      <c r="F910" s="211"/>
      <c r="G910" s="210"/>
      <c r="H910" s="184"/>
      <c r="I910" s="185"/>
      <c r="J910" s="185"/>
      <c r="K910" s="185"/>
      <c r="L910" s="185"/>
    </row>
    <row r="911" spans="1:12" s="18" customFormat="1" ht="15.75">
      <c r="A911" s="211"/>
      <c r="B911" s="185"/>
      <c r="C911" s="185"/>
      <c r="D911" s="185"/>
      <c r="E911" s="185"/>
      <c r="F911" s="211"/>
      <c r="G911" s="210"/>
      <c r="H911" s="184"/>
      <c r="I911" s="185"/>
      <c r="J911" s="185"/>
      <c r="K911" s="185"/>
      <c r="L911" s="185"/>
    </row>
    <row r="912" spans="1:12" s="18" customFormat="1" ht="15.75">
      <c r="A912" s="211"/>
      <c r="B912" s="185"/>
      <c r="C912" s="185"/>
      <c r="D912" s="185"/>
      <c r="E912" s="185"/>
      <c r="F912" s="211"/>
      <c r="G912" s="210"/>
      <c r="H912" s="184"/>
      <c r="I912" s="185"/>
      <c r="J912" s="185"/>
      <c r="K912" s="185"/>
      <c r="L912" s="185"/>
    </row>
    <row r="913" spans="1:12" s="18" customFormat="1" ht="15.75">
      <c r="A913" s="211"/>
      <c r="B913" s="185"/>
      <c r="C913" s="185"/>
      <c r="D913" s="185"/>
      <c r="E913" s="185"/>
      <c r="F913" s="211"/>
      <c r="G913" s="210"/>
      <c r="H913" s="184"/>
      <c r="I913" s="185"/>
      <c r="J913" s="185"/>
      <c r="K913" s="185"/>
      <c r="L913" s="185"/>
    </row>
    <row r="914" spans="1:12" s="18" customFormat="1" ht="15.75">
      <c r="A914" s="211"/>
      <c r="B914" s="185"/>
      <c r="C914" s="185"/>
      <c r="D914" s="185"/>
      <c r="E914" s="185"/>
      <c r="F914" s="211"/>
      <c r="G914" s="210"/>
      <c r="H914" s="184"/>
      <c r="I914" s="185"/>
      <c r="J914" s="185"/>
      <c r="K914" s="185"/>
      <c r="L914" s="185"/>
    </row>
    <row r="915" spans="1:12" s="18" customFormat="1" ht="15.75">
      <c r="A915" s="211"/>
      <c r="B915" s="185"/>
      <c r="C915" s="185"/>
      <c r="D915" s="185"/>
      <c r="E915" s="185"/>
      <c r="F915" s="211"/>
      <c r="G915" s="210"/>
      <c r="H915" s="184"/>
      <c r="I915" s="185"/>
      <c r="J915" s="185"/>
      <c r="K915" s="185"/>
      <c r="L915" s="185"/>
    </row>
    <row r="916" spans="1:12" s="18" customFormat="1" ht="15.75">
      <c r="A916" s="211"/>
      <c r="B916" s="185"/>
      <c r="C916" s="185"/>
      <c r="D916" s="185"/>
      <c r="E916" s="185"/>
      <c r="F916" s="211"/>
      <c r="G916" s="210"/>
      <c r="H916" s="184"/>
      <c r="I916" s="185"/>
      <c r="J916" s="185"/>
      <c r="K916" s="185"/>
      <c r="L916" s="185"/>
    </row>
    <row r="917" spans="1:12" s="18" customFormat="1" ht="15.75">
      <c r="A917" s="211"/>
      <c r="B917" s="185"/>
      <c r="C917" s="185"/>
      <c r="D917" s="185"/>
      <c r="E917" s="185"/>
      <c r="F917" s="211"/>
      <c r="G917" s="210"/>
      <c r="H917" s="184"/>
      <c r="I917" s="185"/>
      <c r="J917" s="185"/>
      <c r="K917" s="185"/>
      <c r="L917" s="185"/>
    </row>
    <row r="918" spans="1:12" s="18" customFormat="1" ht="15.75">
      <c r="A918" s="211"/>
      <c r="B918" s="185"/>
      <c r="C918" s="185"/>
      <c r="D918" s="185"/>
      <c r="E918" s="185"/>
      <c r="F918" s="211"/>
      <c r="G918" s="210"/>
      <c r="H918" s="184"/>
      <c r="I918" s="185"/>
      <c r="J918" s="185"/>
      <c r="K918" s="185"/>
      <c r="L918" s="185"/>
    </row>
    <row r="919" spans="1:12" s="18" customFormat="1" ht="15.75">
      <c r="A919" s="211"/>
      <c r="B919" s="185"/>
      <c r="C919" s="150"/>
      <c r="D919" s="150"/>
      <c r="E919" s="150"/>
      <c r="F919" s="212"/>
      <c r="G919" s="213"/>
      <c r="H919" s="214"/>
      <c r="I919" s="150"/>
      <c r="J919" s="150"/>
      <c r="K919" s="150"/>
      <c r="L919" s="150"/>
    </row>
    <row r="920" spans="1:12" s="18" customFormat="1" ht="15.75">
      <c r="A920" s="211"/>
      <c r="B920" s="150"/>
      <c r="C920" s="150"/>
      <c r="D920" s="150"/>
      <c r="E920" s="150"/>
      <c r="F920" s="212"/>
      <c r="G920" s="213"/>
      <c r="H920" s="214"/>
      <c r="I920" s="150"/>
      <c r="J920" s="150"/>
      <c r="K920" s="150"/>
      <c r="L920" s="150"/>
    </row>
    <row r="921" spans="1:12" s="18" customFormat="1" ht="15.75">
      <c r="A921" s="211"/>
      <c r="B921" s="150"/>
      <c r="C921" s="150"/>
      <c r="D921" s="150"/>
      <c r="E921" s="150"/>
      <c r="F921" s="212"/>
      <c r="G921" s="213"/>
      <c r="H921" s="214"/>
      <c r="I921" s="150"/>
      <c r="J921" s="150"/>
      <c r="K921" s="150"/>
      <c r="L921" s="150"/>
    </row>
    <row r="922" spans="1:12" s="18" customFormat="1" ht="15.75">
      <c r="A922" s="211"/>
      <c r="B922" s="150"/>
      <c r="C922" s="150"/>
      <c r="D922" s="150"/>
      <c r="E922" s="150"/>
      <c r="F922" s="212"/>
      <c r="G922" s="213"/>
      <c r="H922" s="214"/>
      <c r="I922" s="150"/>
      <c r="J922" s="150"/>
      <c r="K922" s="150"/>
      <c r="L922" s="150"/>
    </row>
    <row r="923" spans="1:12" s="18" customFormat="1" ht="15.75">
      <c r="A923" s="211"/>
      <c r="B923" s="150"/>
      <c r="C923" s="150"/>
      <c r="D923" s="150"/>
      <c r="E923" s="150"/>
      <c r="F923" s="212"/>
      <c r="G923" s="213"/>
      <c r="H923" s="214"/>
      <c r="I923" s="150"/>
      <c r="J923" s="150"/>
      <c r="K923" s="150"/>
      <c r="L923" s="150"/>
    </row>
    <row r="924" spans="1:12" s="18" customFormat="1" ht="15.75">
      <c r="A924" s="211"/>
      <c r="B924" s="150"/>
      <c r="C924" s="150"/>
      <c r="D924" s="150"/>
      <c r="E924" s="150"/>
      <c r="F924" s="212"/>
      <c r="G924" s="213"/>
      <c r="H924" s="214"/>
      <c r="I924" s="150"/>
      <c r="J924" s="150"/>
      <c r="K924" s="150"/>
      <c r="L924" s="150"/>
    </row>
    <row r="925" spans="1:12" ht="15.75">
      <c r="A925" s="212"/>
      <c r="B925" s="150"/>
      <c r="C925" s="150"/>
      <c r="D925" s="150"/>
      <c r="E925" s="150"/>
      <c r="F925" s="212"/>
      <c r="G925" s="213"/>
      <c r="H925" s="214"/>
      <c r="I925" s="150"/>
      <c r="J925" s="150"/>
      <c r="K925" s="150"/>
      <c r="L925" s="150"/>
    </row>
    <row r="926" spans="1:12" ht="15.75">
      <c r="A926" s="212"/>
      <c r="B926" s="150"/>
      <c r="C926" s="150"/>
      <c r="D926" s="150"/>
      <c r="E926" s="150"/>
      <c r="F926" s="212"/>
      <c r="G926" s="213"/>
      <c r="H926" s="214"/>
      <c r="I926" s="150"/>
      <c r="J926" s="150"/>
      <c r="K926" s="150"/>
      <c r="L926" s="150"/>
    </row>
    <row r="927" spans="1:12" ht="15.75">
      <c r="A927" s="212"/>
      <c r="B927" s="150"/>
      <c r="C927" s="150"/>
      <c r="D927" s="150"/>
      <c r="E927" s="150"/>
      <c r="F927" s="212"/>
      <c r="G927" s="213"/>
      <c r="H927" s="214"/>
      <c r="I927" s="150"/>
      <c r="J927" s="150"/>
      <c r="K927" s="150"/>
      <c r="L927" s="150"/>
    </row>
    <row r="928" spans="1:12" ht="15.75">
      <c r="A928" s="212"/>
      <c r="B928" s="150"/>
      <c r="C928" s="150"/>
      <c r="D928" s="150"/>
      <c r="E928" s="150"/>
      <c r="F928" s="212"/>
      <c r="G928" s="213"/>
      <c r="H928" s="214"/>
      <c r="I928" s="150"/>
      <c r="J928" s="150"/>
      <c r="K928" s="150"/>
      <c r="L928" s="150"/>
    </row>
    <row r="929" spans="1:12" ht="15.75">
      <c r="A929" s="212"/>
      <c r="B929" s="150"/>
      <c r="C929" s="150"/>
      <c r="D929" s="150"/>
      <c r="E929" s="150"/>
      <c r="F929" s="212"/>
      <c r="G929" s="213"/>
      <c r="H929" s="214"/>
      <c r="I929" s="150"/>
      <c r="J929" s="150"/>
      <c r="K929" s="150"/>
      <c r="L929" s="150"/>
    </row>
    <row r="930" spans="1:12" ht="15.75">
      <c r="A930" s="212"/>
      <c r="B930" s="150"/>
      <c r="C930" s="150"/>
      <c r="D930" s="150"/>
      <c r="E930" s="150"/>
      <c r="F930" s="212"/>
      <c r="G930" s="213"/>
      <c r="H930" s="214"/>
      <c r="I930" s="150"/>
      <c r="J930" s="150"/>
      <c r="K930" s="150"/>
      <c r="L930" s="150"/>
    </row>
    <row r="931" spans="1:12" ht="15.75">
      <c r="A931" s="212"/>
      <c r="B931" s="150"/>
      <c r="C931" s="150"/>
      <c r="D931" s="150"/>
      <c r="E931" s="150"/>
      <c r="F931" s="212"/>
      <c r="G931" s="213"/>
      <c r="H931" s="214"/>
      <c r="I931" s="150"/>
      <c r="J931" s="150"/>
      <c r="K931" s="150"/>
      <c r="L931" s="150"/>
    </row>
    <row r="932" spans="1:12" ht="15.75">
      <c r="A932" s="212"/>
      <c r="B932" s="150"/>
      <c r="C932" s="150"/>
      <c r="D932" s="150"/>
      <c r="E932" s="150"/>
      <c r="F932" s="212"/>
      <c r="G932" s="213"/>
      <c r="H932" s="214"/>
      <c r="I932" s="150"/>
      <c r="J932" s="150"/>
      <c r="K932" s="150"/>
      <c r="L932" s="150"/>
    </row>
    <row r="933" spans="1:12" ht="15.75">
      <c r="A933" s="212"/>
      <c r="B933" s="150"/>
      <c r="C933" s="150"/>
      <c r="D933" s="150"/>
      <c r="E933" s="150"/>
      <c r="F933" s="212"/>
      <c r="G933" s="213"/>
      <c r="H933" s="214"/>
      <c r="I933" s="150"/>
      <c r="J933" s="150"/>
      <c r="K933" s="150"/>
      <c r="L933" s="150"/>
    </row>
    <row r="934" spans="1:12" ht="15.75">
      <c r="A934" s="212"/>
      <c r="B934" s="150"/>
      <c r="C934" s="150"/>
      <c r="D934" s="150"/>
      <c r="E934" s="150"/>
      <c r="F934" s="212"/>
      <c r="G934" s="213"/>
      <c r="H934" s="214"/>
      <c r="I934" s="150"/>
      <c r="J934" s="150"/>
      <c r="K934" s="150"/>
      <c r="L934" s="150"/>
    </row>
    <row r="935" spans="1:12" ht="15.75">
      <c r="A935" s="212"/>
      <c r="B935" s="150"/>
      <c r="C935" s="150"/>
      <c r="D935" s="150"/>
      <c r="E935" s="150"/>
      <c r="F935" s="212"/>
      <c r="G935" s="213"/>
      <c r="H935" s="214"/>
      <c r="I935" s="150"/>
      <c r="J935" s="150"/>
      <c r="K935" s="150"/>
      <c r="L935" s="150"/>
    </row>
    <row r="936" spans="1:12" ht="15.75">
      <c r="A936" s="212"/>
      <c r="B936" s="150"/>
      <c r="C936" s="150"/>
      <c r="D936" s="150"/>
      <c r="E936" s="150"/>
      <c r="F936" s="212"/>
      <c r="G936" s="213"/>
      <c r="H936" s="214"/>
      <c r="I936" s="150"/>
      <c r="J936" s="150"/>
      <c r="K936" s="150"/>
      <c r="L936" s="150"/>
    </row>
    <row r="937" spans="1:12" ht="15.75">
      <c r="A937" s="212"/>
      <c r="B937" s="150"/>
      <c r="C937" s="150"/>
      <c r="D937" s="150"/>
      <c r="E937" s="150"/>
      <c r="F937" s="212"/>
      <c r="G937" s="213"/>
      <c r="H937" s="214"/>
      <c r="I937" s="150"/>
      <c r="J937" s="150"/>
      <c r="K937" s="150"/>
      <c r="L937" s="150"/>
    </row>
    <row r="938" spans="1:12" ht="15.75">
      <c r="A938" s="212"/>
      <c r="B938" s="150"/>
      <c r="C938" s="150"/>
      <c r="D938" s="150"/>
      <c r="E938" s="150"/>
      <c r="F938" s="212"/>
      <c r="G938" s="213"/>
      <c r="H938" s="214"/>
      <c r="I938" s="150"/>
      <c r="J938" s="150"/>
      <c r="K938" s="150"/>
      <c r="L938" s="150"/>
    </row>
    <row r="939" spans="1:12" ht="15.75">
      <c r="A939" s="212"/>
      <c r="B939" s="150"/>
      <c r="C939" s="150"/>
      <c r="D939" s="150"/>
      <c r="E939" s="150"/>
      <c r="F939" s="212"/>
      <c r="G939" s="213"/>
      <c r="H939" s="214"/>
      <c r="I939" s="150"/>
      <c r="J939" s="150"/>
      <c r="K939" s="150"/>
      <c r="L939" s="150"/>
    </row>
    <row r="940" spans="1:12" ht="15.75">
      <c r="A940" s="212"/>
      <c r="B940" s="150"/>
      <c r="C940" s="150"/>
      <c r="D940" s="150"/>
      <c r="E940" s="150"/>
      <c r="F940" s="212"/>
      <c r="G940" s="213"/>
      <c r="H940" s="214"/>
      <c r="I940" s="150"/>
      <c r="J940" s="150"/>
      <c r="K940" s="150"/>
      <c r="L940" s="150"/>
    </row>
    <row r="941" spans="1:12" ht="15.75">
      <c r="A941" s="212"/>
      <c r="B941" s="150"/>
      <c r="C941" s="150"/>
      <c r="D941" s="150"/>
      <c r="E941" s="150"/>
      <c r="F941" s="212"/>
      <c r="G941" s="213"/>
      <c r="H941" s="214"/>
      <c r="I941" s="150"/>
      <c r="J941" s="150"/>
      <c r="K941" s="150"/>
      <c r="L941" s="150"/>
    </row>
    <row r="942" spans="1:12" ht="15.75">
      <c r="A942" s="212"/>
      <c r="B942" s="150"/>
      <c r="C942" s="150"/>
      <c r="D942" s="150"/>
      <c r="E942" s="150"/>
      <c r="F942" s="212"/>
      <c r="G942" s="213"/>
      <c r="H942" s="214"/>
      <c r="I942" s="150"/>
      <c r="J942" s="150"/>
      <c r="K942" s="150"/>
      <c r="L942" s="150"/>
    </row>
    <row r="943" spans="1:12" ht="15.75">
      <c r="A943" s="212"/>
      <c r="B943" s="150"/>
      <c r="C943" s="150"/>
      <c r="D943" s="150"/>
      <c r="E943" s="150"/>
      <c r="F943" s="212"/>
      <c r="G943" s="213"/>
      <c r="H943" s="214"/>
      <c r="I943" s="150"/>
      <c r="J943" s="150"/>
      <c r="K943" s="150"/>
      <c r="L943" s="150"/>
    </row>
    <row r="944" spans="1:12" ht="15.75">
      <c r="A944" s="212"/>
      <c r="B944" s="150"/>
      <c r="C944" s="150"/>
      <c r="D944" s="150"/>
      <c r="E944" s="150"/>
      <c r="F944" s="212"/>
      <c r="G944" s="213"/>
      <c r="H944" s="214"/>
      <c r="I944" s="150"/>
      <c r="J944" s="150"/>
      <c r="K944" s="150"/>
      <c r="L944" s="150"/>
    </row>
    <row r="945" spans="1:12" ht="15.75">
      <c r="A945" s="212"/>
      <c r="B945" s="150"/>
      <c r="C945" s="150"/>
      <c r="D945" s="150"/>
      <c r="E945" s="150"/>
      <c r="F945" s="212"/>
      <c r="G945" s="213"/>
      <c r="H945" s="214"/>
      <c r="I945" s="150"/>
      <c r="J945" s="150"/>
      <c r="K945" s="150"/>
      <c r="L945" s="150"/>
    </row>
    <row r="946" spans="1:12" ht="15.75">
      <c r="A946" s="212"/>
      <c r="B946" s="150"/>
      <c r="C946" s="150"/>
      <c r="D946" s="150"/>
      <c r="E946" s="150"/>
      <c r="F946" s="212"/>
      <c r="G946" s="213"/>
      <c r="H946" s="214"/>
      <c r="I946" s="150"/>
      <c r="J946" s="150"/>
      <c r="K946" s="150"/>
      <c r="L946" s="150"/>
    </row>
    <row r="947" spans="1:12" ht="15.75">
      <c r="A947" s="212"/>
      <c r="B947" s="150"/>
      <c r="C947" s="150"/>
      <c r="D947" s="150"/>
      <c r="E947" s="150"/>
      <c r="F947" s="212"/>
      <c r="G947" s="213"/>
      <c r="H947" s="214"/>
      <c r="I947" s="150"/>
      <c r="J947" s="150"/>
      <c r="K947" s="150"/>
      <c r="L947" s="150"/>
    </row>
    <row r="948" spans="1:12" ht="15.75">
      <c r="A948" s="212"/>
      <c r="B948" s="150"/>
      <c r="C948" s="150"/>
      <c r="D948" s="150"/>
      <c r="E948" s="150"/>
      <c r="F948" s="212"/>
      <c r="G948" s="213"/>
      <c r="H948" s="214"/>
      <c r="I948" s="150"/>
      <c r="J948" s="150"/>
      <c r="K948" s="150"/>
      <c r="L948" s="150"/>
    </row>
    <row r="949" spans="1:12" ht="15.75">
      <c r="A949" s="212"/>
      <c r="B949" s="150"/>
      <c r="C949" s="150"/>
      <c r="D949" s="150"/>
      <c r="E949" s="150"/>
      <c r="F949" s="212"/>
      <c r="G949" s="213"/>
      <c r="H949" s="214"/>
      <c r="I949" s="150"/>
      <c r="J949" s="150"/>
      <c r="K949" s="150"/>
      <c r="L949" s="150"/>
    </row>
    <row r="950" spans="1:12" ht="15.75">
      <c r="A950" s="212"/>
      <c r="B950" s="150"/>
      <c r="C950" s="150"/>
      <c r="D950" s="150"/>
      <c r="E950" s="150"/>
      <c r="F950" s="212"/>
      <c r="G950" s="213"/>
      <c r="H950" s="214"/>
      <c r="I950" s="150"/>
      <c r="J950" s="150"/>
      <c r="K950" s="150"/>
      <c r="L950" s="150"/>
    </row>
    <row r="951" spans="1:12" ht="15.75">
      <c r="A951" s="212"/>
      <c r="B951" s="150"/>
      <c r="C951" s="150"/>
      <c r="D951" s="150"/>
      <c r="E951" s="150"/>
      <c r="F951" s="212"/>
      <c r="G951" s="213"/>
      <c r="H951" s="214"/>
      <c r="I951" s="150"/>
      <c r="J951" s="150"/>
      <c r="K951" s="150"/>
      <c r="L951" s="150"/>
    </row>
    <row r="952" spans="1:12" ht="15.75">
      <c r="A952" s="212"/>
      <c r="B952" s="150"/>
      <c r="C952" s="150"/>
      <c r="D952" s="150"/>
      <c r="E952" s="150"/>
      <c r="F952" s="212"/>
      <c r="G952" s="213"/>
      <c r="H952" s="214"/>
      <c r="I952" s="150"/>
      <c r="J952" s="150"/>
      <c r="K952" s="150"/>
      <c r="L952" s="150"/>
    </row>
    <row r="953" spans="1:12" ht="15.75">
      <c r="A953" s="212"/>
      <c r="B953" s="150"/>
      <c r="C953" s="150"/>
      <c r="D953" s="150"/>
      <c r="E953" s="150"/>
      <c r="F953" s="212"/>
      <c r="G953" s="213"/>
      <c r="H953" s="214"/>
      <c r="I953" s="150"/>
      <c r="J953" s="150"/>
      <c r="K953" s="150"/>
      <c r="L953" s="150"/>
    </row>
    <row r="954" spans="1:12" ht="15.75">
      <c r="A954" s="212"/>
      <c r="B954" s="150"/>
      <c r="C954" s="150"/>
      <c r="D954" s="150"/>
      <c r="E954" s="150"/>
      <c r="F954" s="212"/>
      <c r="G954" s="213"/>
      <c r="H954" s="214"/>
      <c r="I954" s="150"/>
      <c r="J954" s="150"/>
      <c r="K954" s="150"/>
      <c r="L954" s="150"/>
    </row>
    <row r="955" spans="1:12" ht="15.75">
      <c r="A955" s="212"/>
      <c r="B955" s="150"/>
      <c r="C955" s="150"/>
      <c r="D955" s="150"/>
      <c r="E955" s="150"/>
      <c r="F955" s="212"/>
      <c r="G955" s="213"/>
      <c r="H955" s="214"/>
      <c r="I955" s="150"/>
      <c r="J955" s="150"/>
      <c r="K955" s="150"/>
      <c r="L955" s="150"/>
    </row>
    <row r="956" spans="1:12" ht="15.75">
      <c r="A956" s="212"/>
      <c r="B956" s="150"/>
      <c r="C956" s="150"/>
      <c r="D956" s="150"/>
      <c r="E956" s="150"/>
      <c r="F956" s="212"/>
      <c r="G956" s="213"/>
      <c r="H956" s="214"/>
      <c r="I956" s="150"/>
      <c r="J956" s="150"/>
      <c r="K956" s="150"/>
      <c r="L956" s="150"/>
    </row>
    <row r="957" spans="1:12" ht="15.75">
      <c r="A957" s="212"/>
      <c r="B957" s="150"/>
      <c r="C957" s="150"/>
      <c r="D957" s="150"/>
      <c r="E957" s="150"/>
      <c r="F957" s="212"/>
      <c r="G957" s="213"/>
      <c r="H957" s="214"/>
      <c r="I957" s="150"/>
      <c r="J957" s="150"/>
      <c r="K957" s="150"/>
      <c r="L957" s="150"/>
    </row>
    <row r="958" spans="1:12" ht="15.75">
      <c r="A958" s="212"/>
      <c r="B958" s="150"/>
      <c r="C958" s="150"/>
      <c r="D958" s="150"/>
      <c r="E958" s="150"/>
      <c r="F958" s="212"/>
      <c r="G958" s="213"/>
      <c r="H958" s="214"/>
      <c r="I958" s="150"/>
      <c r="J958" s="150"/>
      <c r="K958" s="150"/>
      <c r="L958" s="150"/>
    </row>
    <row r="959" spans="1:12" ht="15.75">
      <c r="A959" s="212"/>
      <c r="B959" s="150"/>
      <c r="C959" s="150"/>
      <c r="D959" s="150"/>
      <c r="E959" s="150"/>
      <c r="F959" s="212"/>
      <c r="G959" s="213"/>
      <c r="H959" s="214"/>
      <c r="I959" s="150"/>
      <c r="J959" s="150"/>
      <c r="K959" s="150"/>
      <c r="L959" s="150"/>
    </row>
    <row r="960" spans="1:12" ht="15.75">
      <c r="A960" s="212"/>
      <c r="B960" s="150"/>
      <c r="C960" s="150"/>
      <c r="D960" s="150"/>
      <c r="E960" s="150"/>
      <c r="F960" s="212"/>
      <c r="G960" s="213"/>
      <c r="H960" s="214"/>
      <c r="I960" s="150"/>
      <c r="J960" s="150"/>
      <c r="K960" s="150"/>
      <c r="L960" s="150"/>
    </row>
    <row r="961" spans="1:12" ht="15.75">
      <c r="A961" s="212"/>
      <c r="B961" s="150"/>
      <c r="C961" s="150"/>
      <c r="D961" s="150"/>
      <c r="E961" s="150"/>
      <c r="F961" s="212"/>
      <c r="G961" s="213"/>
      <c r="H961" s="214"/>
      <c r="I961" s="150"/>
      <c r="J961" s="150"/>
      <c r="K961" s="150"/>
      <c r="L961" s="150"/>
    </row>
    <row r="962" spans="1:12" ht="15.75">
      <c r="A962" s="212"/>
      <c r="B962" s="150"/>
      <c r="C962" s="150"/>
      <c r="D962" s="150"/>
      <c r="E962" s="150"/>
      <c r="F962" s="212"/>
      <c r="G962" s="213"/>
      <c r="H962" s="214"/>
      <c r="I962" s="150"/>
      <c r="J962" s="150"/>
      <c r="K962" s="150"/>
      <c r="L962" s="150"/>
    </row>
    <row r="963" spans="1:12" ht="15.75">
      <c r="A963" s="212"/>
      <c r="B963" s="150"/>
      <c r="C963" s="150"/>
      <c r="D963" s="150"/>
      <c r="E963" s="150"/>
      <c r="F963" s="212"/>
      <c r="G963" s="213"/>
      <c r="H963" s="214"/>
      <c r="I963" s="150"/>
      <c r="J963" s="150"/>
      <c r="K963" s="150"/>
      <c r="L963" s="150"/>
    </row>
    <row r="964" spans="1:12" ht="15.75">
      <c r="A964" s="212"/>
      <c r="B964" s="150"/>
      <c r="C964" s="150"/>
      <c r="D964" s="150"/>
      <c r="E964" s="150"/>
      <c r="F964" s="212"/>
      <c r="G964" s="213"/>
      <c r="H964" s="214"/>
      <c r="I964" s="150"/>
      <c r="J964" s="150"/>
      <c r="K964" s="150"/>
      <c r="L964" s="150"/>
    </row>
    <row r="965" spans="1:12" ht="15.75">
      <c r="A965" s="212"/>
      <c r="B965" s="150"/>
      <c r="C965" s="150"/>
      <c r="D965" s="150"/>
      <c r="E965" s="150"/>
      <c r="F965" s="212"/>
      <c r="G965" s="213"/>
      <c r="H965" s="214"/>
      <c r="I965" s="150"/>
      <c r="J965" s="150"/>
      <c r="K965" s="150"/>
      <c r="L965" s="150"/>
    </row>
    <row r="966" spans="1:12" ht="15.75">
      <c r="A966" s="212"/>
      <c r="B966" s="150"/>
      <c r="C966" s="150"/>
      <c r="D966" s="150"/>
      <c r="E966" s="150"/>
      <c r="F966" s="212"/>
      <c r="G966" s="213"/>
      <c r="H966" s="214"/>
      <c r="I966" s="150"/>
      <c r="J966" s="150"/>
      <c r="K966" s="150"/>
      <c r="L966" s="150"/>
    </row>
    <row r="967" spans="1:12" ht="15.75">
      <c r="A967" s="212"/>
      <c r="B967" s="150"/>
      <c r="C967" s="150"/>
      <c r="D967" s="150"/>
      <c r="E967" s="150"/>
      <c r="F967" s="212"/>
      <c r="G967" s="213"/>
      <c r="H967" s="214"/>
      <c r="I967" s="150"/>
      <c r="J967" s="150"/>
      <c r="K967" s="150"/>
      <c r="L967" s="150"/>
    </row>
    <row r="968" spans="1:12" ht="15.75">
      <c r="A968" s="212"/>
      <c r="B968" s="150"/>
      <c r="C968" s="150"/>
      <c r="D968" s="150"/>
      <c r="E968" s="150"/>
      <c r="F968" s="212"/>
      <c r="G968" s="213"/>
      <c r="H968" s="214"/>
      <c r="I968" s="150"/>
      <c r="J968" s="150"/>
      <c r="K968" s="150"/>
      <c r="L968" s="150"/>
    </row>
    <row r="969" spans="1:12" ht="15.75">
      <c r="A969" s="212"/>
      <c r="B969" s="150"/>
      <c r="C969" s="150"/>
      <c r="D969" s="150"/>
      <c r="E969" s="150"/>
      <c r="F969" s="212"/>
      <c r="G969" s="213"/>
      <c r="H969" s="214"/>
      <c r="I969" s="150"/>
      <c r="J969" s="150"/>
      <c r="K969" s="150"/>
      <c r="L969" s="150"/>
    </row>
    <row r="970" spans="1:12" ht="15.75">
      <c r="A970" s="212"/>
      <c r="B970" s="150"/>
      <c r="C970" s="150"/>
      <c r="D970" s="150"/>
      <c r="E970" s="150"/>
      <c r="F970" s="212"/>
      <c r="G970" s="213"/>
      <c r="H970" s="214"/>
      <c r="I970" s="150"/>
      <c r="J970" s="150"/>
      <c r="K970" s="150"/>
      <c r="L970" s="150"/>
    </row>
    <row r="971" spans="1:12" ht="15.75">
      <c r="A971" s="212"/>
      <c r="B971" s="150"/>
      <c r="C971" s="150"/>
      <c r="D971" s="150"/>
      <c r="E971" s="150"/>
      <c r="F971" s="212"/>
      <c r="G971" s="213"/>
      <c r="H971" s="214"/>
      <c r="I971" s="150"/>
      <c r="J971" s="150"/>
      <c r="K971" s="150"/>
      <c r="L971" s="150"/>
    </row>
    <row r="972" spans="1:12" ht="15.75">
      <c r="A972" s="212"/>
      <c r="B972" s="150"/>
      <c r="C972" s="150"/>
      <c r="D972" s="150"/>
      <c r="E972" s="150"/>
      <c r="F972" s="212"/>
      <c r="G972" s="213"/>
      <c r="H972" s="214"/>
      <c r="I972" s="150"/>
      <c r="J972" s="150"/>
      <c r="K972" s="150"/>
      <c r="L972" s="150"/>
    </row>
    <row r="973" spans="1:12" ht="15.75">
      <c r="A973" s="212"/>
      <c r="B973" s="150"/>
      <c r="C973" s="150"/>
      <c r="D973" s="150"/>
      <c r="E973" s="150"/>
      <c r="F973" s="212"/>
      <c r="G973" s="213"/>
      <c r="H973" s="214"/>
      <c r="I973" s="150"/>
      <c r="J973" s="150"/>
      <c r="K973" s="150"/>
      <c r="L973" s="150"/>
    </row>
    <row r="974" spans="1:12" ht="15.75">
      <c r="A974" s="212"/>
      <c r="B974" s="150"/>
      <c r="C974" s="150"/>
      <c r="D974" s="150"/>
      <c r="E974" s="150"/>
      <c r="F974" s="212"/>
      <c r="G974" s="213"/>
      <c r="H974" s="214"/>
      <c r="I974" s="150"/>
      <c r="J974" s="150"/>
      <c r="K974" s="150"/>
      <c r="L974" s="150"/>
    </row>
    <row r="975" spans="1:12" ht="15.75">
      <c r="A975" s="212"/>
      <c r="B975" s="150"/>
      <c r="C975" s="150"/>
      <c r="D975" s="150"/>
      <c r="E975" s="150"/>
      <c r="F975" s="212"/>
      <c r="G975" s="213"/>
      <c r="H975" s="214"/>
      <c r="I975" s="150"/>
      <c r="J975" s="150"/>
      <c r="K975" s="150"/>
      <c r="L975" s="150"/>
    </row>
    <row r="976" spans="1:12" ht="15.75">
      <c r="A976" s="212"/>
      <c r="B976" s="150"/>
      <c r="C976" s="150"/>
      <c r="D976" s="150"/>
      <c r="E976" s="150"/>
      <c r="F976" s="212"/>
      <c r="G976" s="213"/>
      <c r="H976" s="214"/>
      <c r="I976" s="150"/>
      <c r="J976" s="150"/>
      <c r="K976" s="150"/>
      <c r="L976" s="150"/>
    </row>
    <row r="977" spans="1:12" ht="15.75">
      <c r="A977" s="212"/>
      <c r="B977" s="150"/>
      <c r="C977" s="150"/>
      <c r="D977" s="150"/>
      <c r="E977" s="150"/>
      <c r="F977" s="212"/>
      <c r="G977" s="213"/>
      <c r="H977" s="214"/>
      <c r="I977" s="150"/>
      <c r="J977" s="150"/>
      <c r="K977" s="150"/>
      <c r="L977" s="150"/>
    </row>
    <row r="978" spans="1:12" ht="15.75">
      <c r="A978" s="212"/>
      <c r="B978" s="150"/>
      <c r="C978" s="150"/>
      <c r="D978" s="150"/>
      <c r="E978" s="150"/>
      <c r="F978" s="212"/>
      <c r="G978" s="213"/>
      <c r="H978" s="214"/>
      <c r="I978" s="150"/>
      <c r="J978" s="150"/>
      <c r="K978" s="150"/>
      <c r="L978" s="150"/>
    </row>
    <row r="979" spans="1:12" ht="15.75">
      <c r="A979" s="212"/>
      <c r="B979" s="150"/>
      <c r="C979" s="150"/>
      <c r="D979" s="150"/>
      <c r="E979" s="150"/>
      <c r="F979" s="212"/>
      <c r="G979" s="213"/>
      <c r="H979" s="214"/>
      <c r="I979" s="150"/>
      <c r="J979" s="150"/>
      <c r="K979" s="150"/>
      <c r="L979" s="150"/>
    </row>
    <row r="980" spans="1:12" ht="15.75">
      <c r="A980" s="212"/>
      <c r="B980" s="150"/>
      <c r="C980" s="150"/>
      <c r="D980" s="150"/>
      <c r="E980" s="150"/>
      <c r="F980" s="212"/>
      <c r="G980" s="213"/>
      <c r="H980" s="214"/>
      <c r="I980" s="150"/>
      <c r="J980" s="150"/>
      <c r="K980" s="150"/>
      <c r="L980" s="150"/>
    </row>
    <row r="981" spans="1:12" ht="15.75">
      <c r="A981" s="212"/>
      <c r="B981" s="150"/>
      <c r="C981" s="150"/>
      <c r="D981" s="150"/>
      <c r="E981" s="150"/>
      <c r="F981" s="212"/>
      <c r="G981" s="213"/>
      <c r="H981" s="214"/>
      <c r="I981" s="150"/>
      <c r="J981" s="150"/>
      <c r="K981" s="150"/>
      <c r="L981" s="150"/>
    </row>
    <row r="982" spans="1:12" ht="15.75">
      <c r="A982" s="212"/>
      <c r="B982" s="150"/>
      <c r="C982" s="150"/>
      <c r="D982" s="150"/>
      <c r="E982" s="150"/>
      <c r="F982" s="212"/>
      <c r="G982" s="213"/>
      <c r="H982" s="214"/>
      <c r="I982" s="150"/>
      <c r="J982" s="150"/>
      <c r="K982" s="150"/>
      <c r="L982" s="150"/>
    </row>
    <row r="983" spans="1:12" ht="15.75">
      <c r="A983" s="212"/>
      <c r="B983" s="150"/>
      <c r="C983" s="150"/>
      <c r="D983" s="150"/>
      <c r="E983" s="150"/>
      <c r="F983" s="212"/>
      <c r="G983" s="213"/>
      <c r="H983" s="214"/>
      <c r="I983" s="150"/>
      <c r="J983" s="150"/>
      <c r="K983" s="150"/>
      <c r="L983" s="150"/>
    </row>
    <row r="984" spans="1:12" ht="15.75">
      <c r="A984" s="212"/>
      <c r="B984" s="150"/>
      <c r="C984" s="150"/>
      <c r="D984" s="150"/>
      <c r="E984" s="150"/>
      <c r="F984" s="212"/>
      <c r="G984" s="213"/>
      <c r="H984" s="214"/>
      <c r="I984" s="150"/>
      <c r="J984" s="150"/>
      <c r="K984" s="150"/>
      <c r="L984" s="150"/>
    </row>
    <row r="985" spans="1:12" ht="15.75">
      <c r="A985" s="212"/>
      <c r="B985" s="150"/>
      <c r="C985" s="150"/>
      <c r="D985" s="150"/>
      <c r="E985" s="150"/>
      <c r="F985" s="212"/>
      <c r="G985" s="213"/>
      <c r="H985" s="214"/>
      <c r="I985" s="150"/>
      <c r="J985" s="150"/>
      <c r="K985" s="150"/>
      <c r="L985" s="150"/>
    </row>
    <row r="986" spans="1:12" ht="15.75">
      <c r="A986" s="212"/>
      <c r="B986" s="150"/>
      <c r="C986" s="150"/>
      <c r="D986" s="150"/>
      <c r="E986" s="150"/>
      <c r="F986" s="212"/>
      <c r="G986" s="213"/>
      <c r="H986" s="214"/>
      <c r="I986" s="150"/>
      <c r="J986" s="150"/>
      <c r="K986" s="150"/>
      <c r="L986" s="150"/>
    </row>
    <row r="987" spans="1:12" ht="15.75">
      <c r="A987" s="212"/>
      <c r="B987" s="150"/>
      <c r="C987" s="150"/>
      <c r="D987" s="150"/>
      <c r="E987" s="150"/>
      <c r="F987" s="212"/>
      <c r="G987" s="213"/>
      <c r="H987" s="214"/>
      <c r="I987" s="150"/>
      <c r="J987" s="150"/>
      <c r="K987" s="150"/>
      <c r="L987" s="150"/>
    </row>
    <row r="988" spans="1:12" ht="15.75">
      <c r="A988" s="212"/>
      <c r="B988" s="150"/>
      <c r="C988" s="150"/>
      <c r="D988" s="150"/>
      <c r="E988" s="150"/>
      <c r="F988" s="212"/>
      <c r="G988" s="213"/>
      <c r="H988" s="214"/>
      <c r="I988" s="150"/>
      <c r="J988" s="150"/>
      <c r="K988" s="150"/>
      <c r="L988" s="150"/>
    </row>
    <row r="989" spans="1:12" ht="15.75">
      <c r="A989" s="212"/>
      <c r="B989" s="150"/>
      <c r="C989" s="150"/>
      <c r="D989" s="150"/>
      <c r="E989" s="150"/>
      <c r="F989" s="212"/>
      <c r="G989" s="213"/>
      <c r="H989" s="214"/>
      <c r="I989" s="150"/>
      <c r="J989" s="150"/>
      <c r="K989" s="150"/>
      <c r="L989" s="150"/>
    </row>
    <row r="990" spans="1:12" ht="15.75">
      <c r="A990" s="212"/>
      <c r="B990" s="150"/>
      <c r="C990" s="150"/>
      <c r="D990" s="150"/>
      <c r="E990" s="150"/>
      <c r="F990" s="212"/>
      <c r="G990" s="213"/>
      <c r="H990" s="214"/>
      <c r="I990" s="150"/>
      <c r="J990" s="150"/>
      <c r="K990" s="150"/>
      <c r="L990" s="150"/>
    </row>
    <row r="991" spans="1:12" ht="15.75">
      <c r="A991" s="212"/>
      <c r="B991" s="150"/>
      <c r="C991" s="150"/>
      <c r="D991" s="150"/>
      <c r="E991" s="150"/>
      <c r="F991" s="212"/>
      <c r="G991" s="213"/>
      <c r="H991" s="214"/>
      <c r="I991" s="150"/>
      <c r="J991" s="150"/>
      <c r="K991" s="150"/>
      <c r="L991" s="150"/>
    </row>
    <row r="992" spans="1:12" ht="15.75">
      <c r="A992" s="212"/>
      <c r="B992" s="150"/>
      <c r="C992" s="150"/>
      <c r="D992" s="150"/>
      <c r="E992" s="150"/>
      <c r="F992" s="212"/>
      <c r="G992" s="213"/>
      <c r="H992" s="214"/>
      <c r="I992" s="150"/>
      <c r="J992" s="150"/>
      <c r="K992" s="150"/>
      <c r="L992" s="150"/>
    </row>
    <row r="993" spans="1:12" ht="15.75">
      <c r="A993" s="212"/>
      <c r="B993" s="150"/>
      <c r="C993" s="150"/>
      <c r="D993" s="150"/>
      <c r="E993" s="150"/>
      <c r="F993" s="212"/>
      <c r="G993" s="213"/>
      <c r="H993" s="214"/>
      <c r="I993" s="150"/>
      <c r="J993" s="150"/>
      <c r="K993" s="150"/>
      <c r="L993" s="150"/>
    </row>
    <row r="994" spans="1:12" ht="15.75">
      <c r="A994" s="212"/>
      <c r="B994" s="150"/>
      <c r="C994" s="150"/>
      <c r="D994" s="150"/>
      <c r="E994" s="150"/>
      <c r="F994" s="212"/>
      <c r="G994" s="213"/>
      <c r="H994" s="214"/>
      <c r="I994" s="150"/>
      <c r="J994" s="150"/>
      <c r="K994" s="150"/>
      <c r="L994" s="150"/>
    </row>
    <row r="995" spans="1:12" ht="15.75">
      <c r="A995" s="212"/>
      <c r="B995" s="150"/>
      <c r="C995" s="150"/>
      <c r="D995" s="150"/>
      <c r="E995" s="150"/>
      <c r="F995" s="212"/>
      <c r="G995" s="213"/>
      <c r="H995" s="214"/>
      <c r="I995" s="150"/>
      <c r="J995" s="150"/>
      <c r="K995" s="150"/>
      <c r="L995" s="150"/>
    </row>
    <row r="996" spans="1:12" ht="15.75">
      <c r="A996" s="212"/>
      <c r="B996" s="150"/>
      <c r="C996" s="150"/>
      <c r="D996" s="150"/>
      <c r="E996" s="150"/>
      <c r="F996" s="212"/>
      <c r="G996" s="213"/>
      <c r="H996" s="214"/>
      <c r="I996" s="150"/>
      <c r="J996" s="150"/>
      <c r="K996" s="150"/>
      <c r="L996" s="150"/>
    </row>
    <row r="997" spans="1:12" ht="15.75">
      <c r="A997" s="212"/>
      <c r="B997" s="150"/>
      <c r="C997" s="150"/>
      <c r="D997" s="150"/>
      <c r="E997" s="150"/>
      <c r="F997" s="212"/>
      <c r="G997" s="213"/>
      <c r="H997" s="214"/>
      <c r="I997" s="150"/>
      <c r="J997" s="150"/>
      <c r="K997" s="150"/>
      <c r="L997" s="150"/>
    </row>
    <row r="998" spans="1:12" ht="15.75">
      <c r="A998" s="212"/>
      <c r="B998" s="150"/>
      <c r="C998" s="150"/>
      <c r="D998" s="150"/>
      <c r="E998" s="150"/>
      <c r="F998" s="212"/>
      <c r="G998" s="213"/>
      <c r="H998" s="214"/>
      <c r="I998" s="150"/>
      <c r="J998" s="150"/>
      <c r="K998" s="150"/>
      <c r="L998" s="150"/>
    </row>
    <row r="999" spans="1:12" ht="15.75">
      <c r="A999" s="212"/>
      <c r="B999" s="150"/>
      <c r="C999" s="150"/>
      <c r="D999" s="150"/>
      <c r="E999" s="150"/>
      <c r="F999" s="212"/>
      <c r="G999" s="213"/>
      <c r="H999" s="214"/>
      <c r="I999" s="150"/>
      <c r="J999" s="150"/>
      <c r="K999" s="150"/>
      <c r="L999" s="150"/>
    </row>
    <row r="1000" spans="1:12" ht="15.75">
      <c r="A1000" s="212"/>
      <c r="B1000" s="150"/>
      <c r="C1000" s="150"/>
      <c r="D1000" s="150"/>
      <c r="E1000" s="150"/>
      <c r="F1000" s="212"/>
      <c r="G1000" s="213"/>
      <c r="H1000" s="214"/>
      <c r="I1000" s="150"/>
      <c r="J1000" s="150"/>
      <c r="K1000" s="150"/>
      <c r="L1000" s="150"/>
    </row>
    <row r="1001" spans="1:12" ht="15.75">
      <c r="A1001" s="212"/>
      <c r="B1001" s="150"/>
      <c r="C1001" s="150"/>
      <c r="D1001" s="150"/>
      <c r="E1001" s="150"/>
      <c r="F1001" s="212"/>
      <c r="G1001" s="213"/>
      <c r="H1001" s="214"/>
      <c r="I1001" s="150"/>
      <c r="J1001" s="150"/>
      <c r="K1001" s="150"/>
      <c r="L1001" s="150"/>
    </row>
    <row r="1002" spans="1:12" ht="15.75">
      <c r="A1002" s="212"/>
      <c r="B1002" s="150"/>
      <c r="C1002" s="150"/>
      <c r="D1002" s="150"/>
      <c r="E1002" s="150"/>
      <c r="F1002" s="212"/>
      <c r="G1002" s="213"/>
      <c r="H1002" s="214"/>
      <c r="I1002" s="150"/>
      <c r="J1002" s="150"/>
      <c r="K1002" s="150"/>
      <c r="L1002" s="150"/>
    </row>
    <row r="1003" spans="1:12" ht="15.75">
      <c r="A1003" s="212"/>
      <c r="B1003" s="150"/>
      <c r="C1003" s="150"/>
      <c r="D1003" s="150"/>
      <c r="E1003" s="150"/>
      <c r="F1003" s="212"/>
      <c r="G1003" s="213"/>
      <c r="H1003" s="214"/>
      <c r="I1003" s="150"/>
      <c r="J1003" s="150"/>
      <c r="K1003" s="150"/>
      <c r="L1003" s="150"/>
    </row>
    <row r="1004" spans="1:12" ht="15.75">
      <c r="A1004" s="212"/>
      <c r="B1004" s="150"/>
      <c r="C1004" s="150"/>
      <c r="D1004" s="150"/>
      <c r="E1004" s="150"/>
      <c r="F1004" s="212"/>
      <c r="G1004" s="213"/>
      <c r="H1004" s="214"/>
      <c r="I1004" s="150"/>
      <c r="J1004" s="150"/>
      <c r="K1004" s="150"/>
      <c r="L1004" s="150"/>
    </row>
    <row r="1005" spans="1:12" ht="15.75">
      <c r="A1005" s="212"/>
      <c r="B1005" s="150"/>
      <c r="C1005" s="150"/>
      <c r="D1005" s="150"/>
      <c r="E1005" s="150"/>
      <c r="F1005" s="212"/>
      <c r="G1005" s="213"/>
      <c r="H1005" s="214"/>
      <c r="I1005" s="150"/>
      <c r="J1005" s="150"/>
      <c r="K1005" s="150"/>
      <c r="L1005" s="150"/>
    </row>
    <row r="1006" spans="1:12" ht="15.75">
      <c r="A1006" s="212"/>
      <c r="B1006" s="150"/>
      <c r="C1006" s="150"/>
      <c r="D1006" s="150"/>
      <c r="E1006" s="150"/>
      <c r="F1006" s="212"/>
      <c r="G1006" s="213"/>
      <c r="H1006" s="214"/>
      <c r="I1006" s="150"/>
      <c r="J1006" s="150"/>
      <c r="K1006" s="150"/>
      <c r="L1006" s="150"/>
    </row>
    <row r="1007" spans="1:12" ht="15.75">
      <c r="A1007" s="212"/>
      <c r="B1007" s="150"/>
      <c r="C1007" s="150"/>
      <c r="D1007" s="150"/>
      <c r="E1007" s="150"/>
      <c r="F1007" s="212"/>
      <c r="G1007" s="213"/>
      <c r="H1007" s="214"/>
      <c r="I1007" s="150"/>
      <c r="J1007" s="150"/>
      <c r="K1007" s="150"/>
      <c r="L1007" s="150"/>
    </row>
    <row r="1008" spans="1:12" ht="15.75">
      <c r="A1008" s="212"/>
      <c r="B1008" s="150"/>
      <c r="C1008" s="150"/>
      <c r="D1008" s="150"/>
      <c r="E1008" s="150"/>
      <c r="F1008" s="212"/>
      <c r="G1008" s="213"/>
      <c r="H1008" s="214"/>
      <c r="I1008" s="150"/>
      <c r="J1008" s="150"/>
      <c r="K1008" s="150"/>
      <c r="L1008" s="150"/>
    </row>
    <row r="1009" spans="1:12" ht="15.75">
      <c r="A1009" s="212"/>
      <c r="B1009" s="150"/>
      <c r="C1009" s="150"/>
      <c r="D1009" s="150"/>
      <c r="E1009" s="150"/>
      <c r="F1009" s="212"/>
      <c r="G1009" s="213"/>
      <c r="H1009" s="214"/>
      <c r="I1009" s="150"/>
      <c r="J1009" s="150"/>
      <c r="K1009" s="150"/>
      <c r="L1009" s="150"/>
    </row>
    <row r="1010" spans="1:12" ht="15.75">
      <c r="A1010" s="212"/>
      <c r="B1010" s="150"/>
      <c r="C1010" s="150"/>
      <c r="D1010" s="150"/>
      <c r="E1010" s="150"/>
      <c r="F1010" s="212"/>
      <c r="G1010" s="213"/>
      <c r="H1010" s="214"/>
      <c r="I1010" s="150"/>
      <c r="J1010" s="150"/>
      <c r="K1010" s="150"/>
      <c r="L1010" s="150"/>
    </row>
    <row r="1011" spans="1:12" ht="15.75">
      <c r="A1011" s="212"/>
      <c r="B1011" s="150"/>
      <c r="C1011" s="150"/>
      <c r="D1011" s="150"/>
      <c r="E1011" s="150"/>
      <c r="F1011" s="212"/>
      <c r="G1011" s="213"/>
      <c r="H1011" s="214"/>
      <c r="I1011" s="150"/>
      <c r="J1011" s="150"/>
      <c r="K1011" s="150"/>
      <c r="L1011" s="150"/>
    </row>
    <row r="1012" spans="1:12" ht="15.75">
      <c r="A1012" s="212"/>
      <c r="B1012" s="150"/>
      <c r="C1012" s="150"/>
      <c r="D1012" s="150"/>
      <c r="E1012" s="150"/>
      <c r="F1012" s="212"/>
      <c r="G1012" s="213"/>
      <c r="H1012" s="214"/>
      <c r="I1012" s="150"/>
      <c r="J1012" s="150"/>
      <c r="K1012" s="150"/>
      <c r="L1012" s="150"/>
    </row>
    <row r="1013" spans="1:12" ht="15.75">
      <c r="A1013" s="212"/>
      <c r="B1013" s="150"/>
      <c r="C1013" s="150"/>
      <c r="D1013" s="150"/>
      <c r="E1013" s="150"/>
      <c r="F1013" s="212"/>
      <c r="G1013" s="213"/>
      <c r="H1013" s="214"/>
      <c r="I1013" s="150"/>
      <c r="J1013" s="150"/>
      <c r="K1013" s="150"/>
      <c r="L1013" s="150"/>
    </row>
    <row r="1014" spans="1:12" ht="15.75">
      <c r="A1014" s="212"/>
      <c r="B1014" s="150"/>
      <c r="C1014" s="150"/>
      <c r="D1014" s="150"/>
      <c r="E1014" s="150"/>
      <c r="F1014" s="212"/>
      <c r="G1014" s="213"/>
      <c r="H1014" s="214"/>
      <c r="I1014" s="150"/>
      <c r="J1014" s="150"/>
      <c r="K1014" s="150"/>
      <c r="L1014" s="150"/>
    </row>
    <row r="1015" spans="1:12" ht="15.75">
      <c r="A1015" s="212"/>
      <c r="B1015" s="150"/>
      <c r="C1015" s="150"/>
      <c r="D1015" s="150"/>
      <c r="E1015" s="150"/>
      <c r="F1015" s="212"/>
      <c r="G1015" s="213"/>
      <c r="H1015" s="214"/>
      <c r="I1015" s="150"/>
      <c r="J1015" s="150"/>
      <c r="K1015" s="150"/>
      <c r="L1015" s="150"/>
    </row>
    <row r="1016" spans="1:12" ht="15.75">
      <c r="A1016" s="212"/>
      <c r="B1016" s="150"/>
      <c r="C1016" s="150"/>
      <c r="D1016" s="150"/>
      <c r="E1016" s="150"/>
      <c r="F1016" s="212"/>
      <c r="G1016" s="213"/>
      <c r="H1016" s="214"/>
      <c r="I1016" s="150"/>
      <c r="J1016" s="150"/>
      <c r="K1016" s="150"/>
      <c r="L1016" s="150"/>
    </row>
    <row r="1017" spans="1:12" ht="15.75">
      <c r="A1017" s="212"/>
      <c r="B1017" s="150"/>
      <c r="C1017" s="150"/>
      <c r="D1017" s="150"/>
      <c r="E1017" s="150"/>
      <c r="F1017" s="212"/>
      <c r="G1017" s="213"/>
      <c r="H1017" s="214"/>
      <c r="I1017" s="150"/>
      <c r="J1017" s="150"/>
      <c r="K1017" s="150"/>
      <c r="L1017" s="150"/>
    </row>
    <row r="1018" spans="1:12" ht="15.75">
      <c r="A1018" s="212"/>
      <c r="B1018" s="150"/>
      <c r="C1018" s="150"/>
      <c r="D1018" s="150"/>
      <c r="E1018" s="150"/>
      <c r="F1018" s="212"/>
      <c r="G1018" s="213"/>
      <c r="H1018" s="214"/>
      <c r="I1018" s="150"/>
      <c r="J1018" s="150"/>
      <c r="K1018" s="150"/>
      <c r="L1018" s="150"/>
    </row>
    <row r="1019" spans="1:12" ht="15.75">
      <c r="A1019" s="212"/>
      <c r="B1019" s="150"/>
      <c r="C1019" s="150"/>
      <c r="D1019" s="150"/>
      <c r="E1019" s="150"/>
      <c r="F1019" s="212"/>
      <c r="G1019" s="213"/>
      <c r="H1019" s="214"/>
      <c r="I1019" s="150"/>
      <c r="J1019" s="150"/>
      <c r="K1019" s="150"/>
      <c r="L1019" s="150"/>
    </row>
    <row r="1020" spans="1:12" ht="15.75">
      <c r="A1020" s="212"/>
      <c r="B1020" s="150"/>
      <c r="C1020" s="150"/>
      <c r="D1020" s="150"/>
      <c r="E1020" s="150"/>
      <c r="F1020" s="212"/>
      <c r="G1020" s="213"/>
      <c r="H1020" s="214"/>
      <c r="I1020" s="150"/>
      <c r="J1020" s="150"/>
      <c r="K1020" s="150"/>
      <c r="L1020" s="150"/>
    </row>
    <row r="1021" spans="1:12" ht="15.75">
      <c r="A1021" s="212"/>
      <c r="B1021" s="150"/>
      <c r="C1021" s="150"/>
      <c r="D1021" s="150"/>
      <c r="E1021" s="150"/>
      <c r="F1021" s="212"/>
      <c r="G1021" s="213"/>
      <c r="H1021" s="214"/>
      <c r="I1021" s="150"/>
      <c r="J1021" s="150"/>
      <c r="K1021" s="150"/>
      <c r="L1021" s="150"/>
    </row>
    <row r="1022" spans="1:12" ht="15.75">
      <c r="A1022" s="212"/>
      <c r="B1022" s="150"/>
      <c r="C1022" s="150"/>
      <c r="D1022" s="150"/>
      <c r="E1022" s="150"/>
      <c r="F1022" s="212"/>
      <c r="G1022" s="213"/>
      <c r="H1022" s="214"/>
      <c r="I1022" s="150"/>
      <c r="J1022" s="150"/>
      <c r="K1022" s="150"/>
      <c r="L1022" s="150"/>
    </row>
    <row r="1023" spans="1:12" ht="15.75">
      <c r="A1023" s="212"/>
      <c r="B1023" s="150"/>
      <c r="C1023" s="150"/>
      <c r="D1023" s="150"/>
      <c r="E1023" s="150"/>
      <c r="F1023" s="212"/>
      <c r="G1023" s="213"/>
      <c r="H1023" s="214"/>
      <c r="I1023" s="150"/>
      <c r="J1023" s="150"/>
      <c r="K1023" s="150"/>
      <c r="L1023" s="150"/>
    </row>
    <row r="1024" spans="1:12" ht="15.75">
      <c r="A1024" s="212"/>
      <c r="B1024" s="150"/>
      <c r="C1024" s="150"/>
      <c r="D1024" s="150"/>
      <c r="E1024" s="150"/>
      <c r="F1024" s="212"/>
      <c r="G1024" s="213"/>
      <c r="H1024" s="214"/>
      <c r="I1024" s="150"/>
      <c r="J1024" s="150"/>
      <c r="K1024" s="150"/>
      <c r="L1024" s="150"/>
    </row>
    <row r="1025" spans="1:12" ht="15.75">
      <c r="A1025" s="212"/>
      <c r="B1025" s="150"/>
      <c r="C1025" s="150"/>
      <c r="D1025" s="150"/>
      <c r="E1025" s="150"/>
      <c r="F1025" s="212"/>
      <c r="G1025" s="213"/>
      <c r="H1025" s="214"/>
      <c r="I1025" s="150"/>
      <c r="J1025" s="150"/>
      <c r="K1025" s="150"/>
      <c r="L1025" s="150"/>
    </row>
    <row r="1026" spans="1:12" ht="15.75">
      <c r="A1026" s="212"/>
      <c r="B1026" s="150"/>
      <c r="C1026" s="150"/>
      <c r="D1026" s="150"/>
      <c r="E1026" s="150"/>
      <c r="F1026" s="212"/>
      <c r="G1026" s="213"/>
      <c r="H1026" s="214"/>
      <c r="I1026" s="150"/>
      <c r="J1026" s="150"/>
      <c r="K1026" s="150"/>
      <c r="L1026" s="150"/>
    </row>
    <row r="1027" spans="1:12" ht="15.75">
      <c r="A1027" s="212"/>
      <c r="B1027" s="150"/>
      <c r="C1027" s="150"/>
      <c r="D1027" s="150"/>
      <c r="E1027" s="150"/>
      <c r="F1027" s="212"/>
      <c r="G1027" s="213"/>
      <c r="H1027" s="214"/>
      <c r="I1027" s="150"/>
      <c r="J1027" s="150"/>
      <c r="K1027" s="150"/>
      <c r="L1027" s="150"/>
    </row>
    <row r="1028" spans="1:12" ht="15.75">
      <c r="A1028" s="212"/>
      <c r="B1028" s="150"/>
      <c r="C1028" s="150"/>
      <c r="D1028" s="150"/>
      <c r="E1028" s="150"/>
      <c r="F1028" s="212"/>
      <c r="G1028" s="213"/>
      <c r="H1028" s="214"/>
      <c r="I1028" s="150"/>
      <c r="J1028" s="150"/>
      <c r="K1028" s="150"/>
      <c r="L1028" s="150"/>
    </row>
    <row r="1029" spans="1:12" ht="15.75">
      <c r="A1029" s="212"/>
      <c r="B1029" s="150"/>
      <c r="C1029" s="150"/>
      <c r="D1029" s="150"/>
      <c r="E1029" s="150"/>
      <c r="F1029" s="212"/>
      <c r="G1029" s="213"/>
      <c r="H1029" s="214"/>
      <c r="I1029" s="150"/>
      <c r="J1029" s="150"/>
      <c r="K1029" s="150"/>
      <c r="L1029" s="150"/>
    </row>
    <row r="1030" spans="1:12" ht="15.75">
      <c r="A1030" s="212"/>
      <c r="B1030" s="150"/>
      <c r="C1030" s="150"/>
      <c r="D1030" s="150"/>
      <c r="E1030" s="150"/>
      <c r="F1030" s="212"/>
      <c r="G1030" s="213"/>
      <c r="H1030" s="214"/>
      <c r="I1030" s="150"/>
      <c r="J1030" s="150"/>
      <c r="K1030" s="150"/>
      <c r="L1030" s="150"/>
    </row>
    <row r="1031" spans="1:12" ht="15.75">
      <c r="A1031" s="212"/>
      <c r="B1031" s="150"/>
      <c r="C1031" s="150"/>
      <c r="D1031" s="150"/>
      <c r="E1031" s="150"/>
      <c r="F1031" s="212"/>
      <c r="G1031" s="213"/>
      <c r="H1031" s="214"/>
      <c r="I1031" s="150"/>
      <c r="J1031" s="150"/>
      <c r="K1031" s="150"/>
      <c r="L1031" s="150"/>
    </row>
    <row r="1032" spans="1:12" ht="15.75">
      <c r="A1032" s="212"/>
      <c r="B1032" s="150"/>
      <c r="C1032" s="150"/>
      <c r="D1032" s="150"/>
      <c r="E1032" s="150"/>
      <c r="F1032" s="212"/>
      <c r="G1032" s="213"/>
      <c r="H1032" s="214"/>
      <c r="I1032" s="150"/>
      <c r="J1032" s="150"/>
      <c r="K1032" s="150"/>
      <c r="L1032" s="150"/>
    </row>
    <row r="1033" spans="1:12" ht="15.75">
      <c r="A1033" s="212"/>
      <c r="B1033" s="150"/>
      <c r="C1033" s="150"/>
      <c r="D1033" s="150"/>
      <c r="E1033" s="150"/>
      <c r="F1033" s="212"/>
      <c r="G1033" s="213"/>
      <c r="H1033" s="214"/>
      <c r="I1033" s="150"/>
      <c r="J1033" s="150"/>
      <c r="K1033" s="150"/>
      <c r="L1033" s="150"/>
    </row>
    <row r="1034" spans="1:12" ht="15.75">
      <c r="A1034" s="212"/>
      <c r="B1034" s="150"/>
      <c r="C1034" s="150"/>
      <c r="D1034" s="150"/>
      <c r="E1034" s="150"/>
      <c r="F1034" s="212"/>
      <c r="G1034" s="213"/>
      <c r="H1034" s="214"/>
      <c r="I1034" s="150"/>
      <c r="J1034" s="150"/>
      <c r="K1034" s="150"/>
      <c r="L1034" s="150"/>
    </row>
    <row r="1035" spans="1:12" ht="15.75">
      <c r="A1035" s="212"/>
      <c r="B1035" s="150"/>
      <c r="C1035" s="150"/>
      <c r="D1035" s="150"/>
      <c r="E1035" s="150"/>
      <c r="F1035" s="212"/>
      <c r="G1035" s="213"/>
      <c r="H1035" s="214"/>
      <c r="I1035" s="150"/>
      <c r="J1035" s="150"/>
      <c r="K1035" s="150"/>
      <c r="L1035" s="150"/>
    </row>
    <row r="1036" spans="1:12" ht="15.75">
      <c r="A1036" s="212"/>
      <c r="B1036" s="150"/>
      <c r="C1036" s="150"/>
      <c r="D1036" s="150"/>
      <c r="E1036" s="150"/>
      <c r="F1036" s="212"/>
      <c r="G1036" s="213"/>
      <c r="H1036" s="214"/>
      <c r="I1036" s="150"/>
      <c r="J1036" s="150"/>
      <c r="K1036" s="150"/>
      <c r="L1036" s="150"/>
    </row>
    <row r="1037" spans="1:12" ht="15.75">
      <c r="A1037" s="212"/>
      <c r="B1037" s="150"/>
      <c r="C1037" s="150"/>
      <c r="D1037" s="150"/>
      <c r="E1037" s="150"/>
      <c r="F1037" s="212"/>
      <c r="G1037" s="213"/>
      <c r="H1037" s="214"/>
      <c r="I1037" s="150"/>
      <c r="J1037" s="150"/>
      <c r="K1037" s="150"/>
      <c r="L1037" s="150"/>
    </row>
    <row r="1038" spans="1:12" ht="15.75">
      <c r="A1038" s="212"/>
      <c r="B1038" s="150"/>
      <c r="C1038" s="150"/>
      <c r="D1038" s="150"/>
      <c r="E1038" s="150"/>
      <c r="F1038" s="212"/>
      <c r="G1038" s="213"/>
      <c r="H1038" s="214"/>
      <c r="I1038" s="150"/>
      <c r="J1038" s="150"/>
      <c r="K1038" s="150"/>
      <c r="L1038" s="150"/>
    </row>
    <row r="1039" spans="1:12" ht="15.75">
      <c r="A1039" s="212"/>
      <c r="B1039" s="150"/>
      <c r="C1039" s="150"/>
      <c r="D1039" s="150"/>
      <c r="E1039" s="150"/>
      <c r="F1039" s="212"/>
      <c r="G1039" s="213"/>
      <c r="H1039" s="214"/>
      <c r="I1039" s="150"/>
      <c r="J1039" s="150"/>
      <c r="K1039" s="150"/>
      <c r="L1039" s="150"/>
    </row>
    <row r="1040" spans="1:12" ht="15.75">
      <c r="A1040" s="212"/>
      <c r="B1040" s="150"/>
      <c r="C1040" s="150"/>
      <c r="D1040" s="150"/>
      <c r="E1040" s="150"/>
      <c r="F1040" s="212"/>
      <c r="G1040" s="213"/>
      <c r="H1040" s="214"/>
      <c r="I1040" s="150"/>
      <c r="J1040" s="150"/>
      <c r="K1040" s="150"/>
      <c r="L1040" s="150"/>
    </row>
    <row r="1041" spans="1:12" ht="15.75">
      <c r="A1041" s="212"/>
      <c r="B1041" s="150"/>
      <c r="C1041" s="150"/>
      <c r="D1041" s="150"/>
      <c r="E1041" s="150"/>
      <c r="F1041" s="212"/>
      <c r="G1041" s="213"/>
      <c r="H1041" s="214"/>
      <c r="I1041" s="150"/>
      <c r="J1041" s="150"/>
      <c r="K1041" s="150"/>
      <c r="L1041" s="150"/>
    </row>
    <row r="1042" spans="1:12" ht="15.75">
      <c r="A1042" s="212"/>
      <c r="B1042" s="150"/>
      <c r="C1042" s="150"/>
      <c r="D1042" s="150"/>
      <c r="E1042" s="150"/>
      <c r="F1042" s="212"/>
      <c r="G1042" s="213"/>
      <c r="H1042" s="214"/>
      <c r="I1042" s="150"/>
      <c r="J1042" s="150"/>
      <c r="K1042" s="150"/>
      <c r="L1042" s="150"/>
    </row>
    <row r="1043" spans="1:12" ht="15.75">
      <c r="A1043" s="212"/>
      <c r="B1043" s="150"/>
      <c r="C1043" s="150"/>
      <c r="D1043" s="150"/>
      <c r="E1043" s="150"/>
      <c r="F1043" s="212"/>
      <c r="G1043" s="213"/>
      <c r="H1043" s="214"/>
      <c r="I1043" s="150"/>
      <c r="J1043" s="150"/>
      <c r="K1043" s="150"/>
      <c r="L1043" s="150"/>
    </row>
    <row r="1044" spans="1:12" ht="15.75">
      <c r="A1044" s="212"/>
      <c r="B1044" s="150"/>
      <c r="C1044" s="150"/>
      <c r="D1044" s="150"/>
      <c r="E1044" s="150"/>
      <c r="F1044" s="212"/>
      <c r="G1044" s="213"/>
      <c r="H1044" s="214"/>
      <c r="I1044" s="150"/>
      <c r="J1044" s="150"/>
      <c r="K1044" s="150"/>
      <c r="L1044" s="150"/>
    </row>
    <row r="1045" spans="1:12" ht="15.75">
      <c r="A1045" s="212"/>
      <c r="B1045" s="150"/>
      <c r="C1045" s="150"/>
      <c r="D1045" s="150"/>
      <c r="E1045" s="150"/>
      <c r="F1045" s="212"/>
      <c r="G1045" s="213"/>
      <c r="H1045" s="214"/>
      <c r="I1045" s="150"/>
      <c r="J1045" s="150"/>
      <c r="K1045" s="150"/>
      <c r="L1045" s="150"/>
    </row>
    <row r="1046" spans="1:12" ht="15.75">
      <c r="A1046" s="212"/>
      <c r="B1046" s="150"/>
      <c r="C1046" s="150"/>
      <c r="D1046" s="150"/>
      <c r="E1046" s="150"/>
      <c r="F1046" s="212"/>
      <c r="G1046" s="213"/>
      <c r="H1046" s="214"/>
      <c r="I1046" s="150"/>
      <c r="J1046" s="150"/>
      <c r="K1046" s="150"/>
      <c r="L1046" s="150"/>
    </row>
    <row r="1047" spans="1:12" ht="15.75">
      <c r="A1047" s="212"/>
      <c r="B1047" s="150"/>
      <c r="C1047" s="150"/>
      <c r="D1047" s="150"/>
      <c r="E1047" s="150"/>
      <c r="F1047" s="212"/>
      <c r="G1047" s="213"/>
      <c r="H1047" s="214"/>
      <c r="I1047" s="150"/>
      <c r="J1047" s="150"/>
      <c r="K1047" s="150"/>
      <c r="L1047" s="150"/>
    </row>
    <row r="1048" spans="1:12" ht="15.75">
      <c r="A1048" s="212"/>
      <c r="B1048" s="150"/>
      <c r="C1048" s="150"/>
      <c r="D1048" s="150"/>
      <c r="E1048" s="150"/>
      <c r="F1048" s="212"/>
      <c r="G1048" s="213"/>
      <c r="H1048" s="214"/>
      <c r="I1048" s="150"/>
      <c r="J1048" s="150"/>
      <c r="K1048" s="150"/>
      <c r="L1048" s="150"/>
    </row>
    <row r="1049" spans="1:12" ht="15.75">
      <c r="A1049" s="212"/>
      <c r="B1049" s="150"/>
      <c r="C1049" s="150"/>
      <c r="D1049" s="150"/>
      <c r="E1049" s="150"/>
      <c r="F1049" s="212"/>
      <c r="G1049" s="213"/>
      <c r="H1049" s="214"/>
      <c r="I1049" s="150"/>
      <c r="J1049" s="150"/>
      <c r="K1049" s="150"/>
      <c r="L1049" s="150"/>
    </row>
    <row r="1050" spans="1:12" ht="15.75">
      <c r="A1050" s="212"/>
      <c r="B1050" s="150"/>
      <c r="C1050" s="150"/>
      <c r="D1050" s="150"/>
      <c r="E1050" s="150"/>
      <c r="F1050" s="212"/>
      <c r="G1050" s="213"/>
      <c r="H1050" s="214"/>
      <c r="I1050" s="150"/>
      <c r="J1050" s="150"/>
      <c r="K1050" s="150"/>
      <c r="L1050" s="150"/>
    </row>
    <row r="1051" spans="1:12" ht="15.75">
      <c r="A1051" s="212"/>
      <c r="B1051" s="150"/>
      <c r="C1051" s="150"/>
      <c r="D1051" s="150"/>
      <c r="E1051" s="150"/>
      <c r="F1051" s="212"/>
      <c r="G1051" s="213"/>
      <c r="H1051" s="214"/>
      <c r="I1051" s="150"/>
      <c r="J1051" s="150"/>
      <c r="K1051" s="150"/>
      <c r="L1051" s="150"/>
    </row>
    <row r="1052" spans="1:12" ht="15.75">
      <c r="A1052" s="212"/>
      <c r="B1052" s="150"/>
      <c r="C1052" s="150"/>
      <c r="D1052" s="150"/>
      <c r="E1052" s="150"/>
      <c r="F1052" s="212"/>
      <c r="G1052" s="213"/>
      <c r="H1052" s="214"/>
      <c r="I1052" s="150"/>
      <c r="J1052" s="150"/>
      <c r="K1052" s="150"/>
      <c r="L1052" s="150"/>
    </row>
    <row r="1053" spans="1:8" ht="15.75">
      <c r="A1053" s="212"/>
      <c r="B1053" s="150"/>
      <c r="G1053" s="216"/>
      <c r="H1053" s="217"/>
    </row>
    <row r="1054" spans="1:8" ht="15.75">
      <c r="A1054" s="212"/>
      <c r="G1054" s="216"/>
      <c r="H1054" s="217"/>
    </row>
    <row r="1055" spans="1:8" ht="15.75">
      <c r="A1055" s="212"/>
      <c r="G1055" s="216"/>
      <c r="H1055" s="217"/>
    </row>
    <row r="1056" spans="1:8" ht="15.75">
      <c r="A1056" s="212"/>
      <c r="G1056" s="216"/>
      <c r="H1056" s="217"/>
    </row>
    <row r="1057" spans="1:8" ht="15.75">
      <c r="A1057" s="212"/>
      <c r="G1057" s="216"/>
      <c r="H1057" s="217"/>
    </row>
    <row r="1058" spans="1:8" ht="15.75">
      <c r="A1058" s="212"/>
      <c r="G1058" s="216"/>
      <c r="H1058" s="217"/>
    </row>
    <row r="1059" spans="7:8" ht="15.75">
      <c r="G1059" s="216"/>
      <c r="H1059" s="217"/>
    </row>
    <row r="1060" spans="7:8" ht="15.75">
      <c r="G1060" s="216"/>
      <c r="H1060" s="217"/>
    </row>
    <row r="1061" spans="7:8" ht="15.75">
      <c r="G1061" s="216"/>
      <c r="H1061" s="217"/>
    </row>
    <row r="1062" spans="7:8" ht="15.75">
      <c r="G1062" s="216"/>
      <c r="H1062" s="217"/>
    </row>
    <row r="1063" spans="7:8" ht="15.75">
      <c r="G1063" s="216"/>
      <c r="H1063" s="217"/>
    </row>
    <row r="1064" spans="7:8" ht="15.75">
      <c r="G1064" s="216"/>
      <c r="H1064" s="217"/>
    </row>
    <row r="1065" spans="7:8" ht="15.75">
      <c r="G1065" s="216"/>
      <c r="H1065" s="217"/>
    </row>
    <row r="1066" spans="1:12" ht="15.75">
      <c r="A1066" s="17"/>
      <c r="B1066" s="17"/>
      <c r="C1066" s="17"/>
      <c r="D1066" s="17"/>
      <c r="E1066" s="17"/>
      <c r="F1066" s="17"/>
      <c r="G1066" s="216"/>
      <c r="H1066" s="217"/>
      <c r="I1066" s="17"/>
      <c r="J1066" s="17"/>
      <c r="K1066" s="17"/>
      <c r="L1066" s="17"/>
    </row>
    <row r="1067" spans="1:12" ht="15.75">
      <c r="A1067" s="17"/>
      <c r="B1067" s="17"/>
      <c r="C1067" s="17"/>
      <c r="D1067" s="17"/>
      <c r="E1067" s="17"/>
      <c r="F1067" s="17"/>
      <c r="G1067" s="216"/>
      <c r="H1067" s="217"/>
      <c r="I1067" s="17"/>
      <c r="J1067" s="17"/>
      <c r="K1067" s="17"/>
      <c r="L1067" s="17"/>
    </row>
    <row r="1068" spans="1:12" ht="15.75">
      <c r="A1068" s="17"/>
      <c r="B1068" s="17"/>
      <c r="C1068" s="17"/>
      <c r="D1068" s="17"/>
      <c r="E1068" s="17"/>
      <c r="F1068" s="17"/>
      <c r="G1068" s="216"/>
      <c r="H1068" s="217"/>
      <c r="I1068" s="17"/>
      <c r="J1068" s="17"/>
      <c r="K1068" s="17"/>
      <c r="L1068" s="17"/>
    </row>
    <row r="1069" spans="1:12" ht="15.75">
      <c r="A1069" s="17"/>
      <c r="B1069" s="17"/>
      <c r="C1069" s="17"/>
      <c r="D1069" s="17"/>
      <c r="E1069" s="17"/>
      <c r="F1069" s="17"/>
      <c r="G1069" s="216"/>
      <c r="H1069" s="217"/>
      <c r="I1069" s="17"/>
      <c r="J1069" s="17"/>
      <c r="K1069" s="17"/>
      <c r="L1069" s="17"/>
    </row>
    <row r="1070" spans="1:12" ht="15.75">
      <c r="A1070" s="17"/>
      <c r="B1070" s="17"/>
      <c r="C1070" s="17"/>
      <c r="D1070" s="17"/>
      <c r="E1070" s="17"/>
      <c r="F1070" s="17"/>
      <c r="G1070" s="216"/>
      <c r="H1070" s="217"/>
      <c r="I1070" s="17"/>
      <c r="J1070" s="17"/>
      <c r="K1070" s="17"/>
      <c r="L1070" s="17"/>
    </row>
    <row r="1071" spans="1:12" ht="15.75">
      <c r="A1071" s="17"/>
      <c r="B1071" s="17"/>
      <c r="C1071" s="17"/>
      <c r="D1071" s="17"/>
      <c r="E1071" s="17"/>
      <c r="F1071" s="17"/>
      <c r="G1071" s="216"/>
      <c r="H1071" s="217"/>
      <c r="I1071" s="17"/>
      <c r="J1071" s="17"/>
      <c r="K1071" s="17"/>
      <c r="L1071" s="17"/>
    </row>
    <row r="1072" spans="1:12" ht="15.75">
      <c r="A1072" s="17"/>
      <c r="B1072" s="17"/>
      <c r="C1072" s="17"/>
      <c r="D1072" s="17"/>
      <c r="E1072" s="17"/>
      <c r="F1072" s="17"/>
      <c r="G1072" s="216"/>
      <c r="H1072" s="217"/>
      <c r="I1072" s="17"/>
      <c r="J1072" s="17"/>
      <c r="K1072" s="17"/>
      <c r="L1072" s="17"/>
    </row>
    <row r="1073" spans="1:12" ht="15.75">
      <c r="A1073" s="17"/>
      <c r="B1073" s="17"/>
      <c r="C1073" s="17"/>
      <c r="D1073" s="17"/>
      <c r="E1073" s="17"/>
      <c r="F1073" s="17"/>
      <c r="G1073" s="216"/>
      <c r="H1073" s="217"/>
      <c r="I1073" s="17"/>
      <c r="J1073" s="17"/>
      <c r="K1073" s="17"/>
      <c r="L1073" s="17"/>
    </row>
    <row r="1074" spans="1:12" ht="15.75">
      <c r="A1074" s="17"/>
      <c r="B1074" s="17"/>
      <c r="C1074" s="17"/>
      <c r="D1074" s="17"/>
      <c r="E1074" s="17"/>
      <c r="F1074" s="17"/>
      <c r="G1074" s="216"/>
      <c r="H1074" s="217"/>
      <c r="I1074" s="17"/>
      <c r="J1074" s="17"/>
      <c r="K1074" s="17"/>
      <c r="L1074" s="17"/>
    </row>
    <row r="1075" spans="1:12" ht="15.75">
      <c r="A1075" s="17"/>
      <c r="B1075" s="17"/>
      <c r="C1075" s="17"/>
      <c r="D1075" s="17"/>
      <c r="E1075" s="17"/>
      <c r="F1075" s="17"/>
      <c r="G1075" s="216"/>
      <c r="H1075" s="217"/>
      <c r="I1075" s="17"/>
      <c r="J1075" s="17"/>
      <c r="K1075" s="17"/>
      <c r="L1075" s="17"/>
    </row>
    <row r="1076" spans="1:12" ht="15.75">
      <c r="A1076" s="17"/>
      <c r="B1076" s="17"/>
      <c r="C1076" s="17"/>
      <c r="D1076" s="17"/>
      <c r="E1076" s="17"/>
      <c r="F1076" s="17"/>
      <c r="G1076" s="216"/>
      <c r="H1076" s="217"/>
      <c r="I1076" s="17"/>
      <c r="J1076" s="17"/>
      <c r="K1076" s="17"/>
      <c r="L1076" s="17"/>
    </row>
    <row r="1077" spans="1:12" ht="15.75">
      <c r="A1077" s="17"/>
      <c r="B1077" s="17"/>
      <c r="C1077" s="17"/>
      <c r="D1077" s="17"/>
      <c r="E1077" s="17"/>
      <c r="F1077" s="17"/>
      <c r="G1077" s="216"/>
      <c r="H1077" s="217"/>
      <c r="I1077" s="17"/>
      <c r="J1077" s="17"/>
      <c r="K1077" s="17"/>
      <c r="L1077" s="17"/>
    </row>
    <row r="1078" spans="1:12" ht="15.75">
      <c r="A1078" s="17"/>
      <c r="B1078" s="17"/>
      <c r="C1078" s="17"/>
      <c r="D1078" s="17"/>
      <c r="E1078" s="17"/>
      <c r="F1078" s="17"/>
      <c r="G1078" s="216"/>
      <c r="H1078" s="217"/>
      <c r="I1078" s="17"/>
      <c r="J1078" s="17"/>
      <c r="K1078" s="17"/>
      <c r="L1078" s="17"/>
    </row>
    <row r="1079" spans="1:12" ht="15.75">
      <c r="A1079" s="17"/>
      <c r="B1079" s="17"/>
      <c r="C1079" s="17"/>
      <c r="D1079" s="17"/>
      <c r="E1079" s="17"/>
      <c r="F1079" s="17"/>
      <c r="G1079" s="216"/>
      <c r="H1079" s="217"/>
      <c r="I1079" s="17"/>
      <c r="J1079" s="17"/>
      <c r="K1079" s="17"/>
      <c r="L1079" s="17"/>
    </row>
    <row r="1080" spans="1:12" ht="15.75">
      <c r="A1080" s="17"/>
      <c r="B1080" s="17"/>
      <c r="C1080" s="17"/>
      <c r="D1080" s="17"/>
      <c r="E1080" s="17"/>
      <c r="F1080" s="17"/>
      <c r="G1080" s="216"/>
      <c r="H1080" s="217"/>
      <c r="I1080" s="17"/>
      <c r="J1080" s="17"/>
      <c r="K1080" s="17"/>
      <c r="L1080" s="17"/>
    </row>
    <row r="1081" spans="1:12" ht="15.75">
      <c r="A1081" s="17"/>
      <c r="B1081" s="17"/>
      <c r="C1081" s="17"/>
      <c r="D1081" s="17"/>
      <c r="E1081" s="17"/>
      <c r="F1081" s="17"/>
      <c r="G1081" s="216"/>
      <c r="H1081" s="217"/>
      <c r="I1081" s="17"/>
      <c r="J1081" s="17"/>
      <c r="K1081" s="17"/>
      <c r="L1081" s="17"/>
    </row>
    <row r="1082" spans="1:12" ht="15.75">
      <c r="A1082" s="17"/>
      <c r="B1082" s="17"/>
      <c r="C1082" s="17"/>
      <c r="D1082" s="17"/>
      <c r="E1082" s="17"/>
      <c r="F1082" s="17"/>
      <c r="G1082" s="216"/>
      <c r="H1082" s="217"/>
      <c r="I1082" s="17"/>
      <c r="J1082" s="17"/>
      <c r="K1082" s="17"/>
      <c r="L1082" s="17"/>
    </row>
    <row r="1083" spans="1:12" ht="15.75">
      <c r="A1083" s="17"/>
      <c r="B1083" s="17"/>
      <c r="C1083" s="17"/>
      <c r="D1083" s="17"/>
      <c r="E1083" s="17"/>
      <c r="F1083" s="17"/>
      <c r="G1083" s="216"/>
      <c r="H1083" s="217"/>
      <c r="I1083" s="17"/>
      <c r="J1083" s="17"/>
      <c r="K1083" s="17"/>
      <c r="L1083" s="17"/>
    </row>
    <row r="1084" spans="1:12" ht="15.75">
      <c r="A1084" s="17"/>
      <c r="B1084" s="17"/>
      <c r="C1084" s="17"/>
      <c r="D1084" s="17"/>
      <c r="E1084" s="17"/>
      <c r="F1084" s="17"/>
      <c r="G1084" s="216"/>
      <c r="H1084" s="217"/>
      <c r="I1084" s="17"/>
      <c r="J1084" s="17"/>
      <c r="K1084" s="17"/>
      <c r="L1084" s="17"/>
    </row>
    <row r="1085" spans="1:12" ht="15.75">
      <c r="A1085" s="17"/>
      <c r="B1085" s="17"/>
      <c r="C1085" s="17"/>
      <c r="D1085" s="17"/>
      <c r="E1085" s="17"/>
      <c r="F1085" s="17"/>
      <c r="G1085" s="216"/>
      <c r="H1085" s="217"/>
      <c r="I1085" s="17"/>
      <c r="J1085" s="17"/>
      <c r="K1085" s="17"/>
      <c r="L1085" s="17"/>
    </row>
    <row r="1086" spans="1:12" ht="15.75">
      <c r="A1086" s="17"/>
      <c r="B1086" s="17"/>
      <c r="C1086" s="17"/>
      <c r="D1086" s="17"/>
      <c r="E1086" s="17"/>
      <c r="F1086" s="17"/>
      <c r="G1086" s="216"/>
      <c r="H1086" s="217"/>
      <c r="I1086" s="17"/>
      <c r="J1086" s="17"/>
      <c r="K1086" s="17"/>
      <c r="L1086" s="17"/>
    </row>
    <row r="1087" spans="1:12" ht="15.75">
      <c r="A1087" s="17"/>
      <c r="B1087" s="17"/>
      <c r="C1087" s="17"/>
      <c r="D1087" s="17"/>
      <c r="E1087" s="17"/>
      <c r="F1087" s="17"/>
      <c r="G1087" s="216"/>
      <c r="H1087" s="217"/>
      <c r="I1087" s="17"/>
      <c r="J1087" s="17"/>
      <c r="K1087" s="17"/>
      <c r="L1087" s="17"/>
    </row>
    <row r="1088" spans="1:12" ht="15.75">
      <c r="A1088" s="17"/>
      <c r="B1088" s="17"/>
      <c r="C1088" s="17"/>
      <c r="D1088" s="17"/>
      <c r="E1088" s="17"/>
      <c r="F1088" s="17"/>
      <c r="G1088" s="216"/>
      <c r="H1088" s="217"/>
      <c r="I1088" s="17"/>
      <c r="J1088" s="17"/>
      <c r="K1088" s="17"/>
      <c r="L1088" s="17"/>
    </row>
    <row r="1089" spans="1:12" ht="15.75">
      <c r="A1089" s="17"/>
      <c r="B1089" s="17"/>
      <c r="C1089" s="17"/>
      <c r="D1089" s="17"/>
      <c r="E1089" s="17"/>
      <c r="F1089" s="17"/>
      <c r="G1089" s="216"/>
      <c r="H1089" s="217"/>
      <c r="I1089" s="17"/>
      <c r="J1089" s="17"/>
      <c r="K1089" s="17"/>
      <c r="L1089" s="17"/>
    </row>
    <row r="1090" spans="1:12" ht="15.75">
      <c r="A1090" s="17"/>
      <c r="B1090" s="17"/>
      <c r="C1090" s="17"/>
      <c r="D1090" s="17"/>
      <c r="E1090" s="17"/>
      <c r="F1090" s="17"/>
      <c r="G1090" s="216"/>
      <c r="H1090" s="217"/>
      <c r="I1090" s="17"/>
      <c r="J1090" s="17"/>
      <c r="K1090" s="17"/>
      <c r="L1090" s="17"/>
    </row>
    <row r="1091" spans="1:12" ht="15.75">
      <c r="A1091" s="17"/>
      <c r="B1091" s="17"/>
      <c r="C1091" s="17"/>
      <c r="D1091" s="17"/>
      <c r="E1091" s="17"/>
      <c r="F1091" s="17"/>
      <c r="G1091" s="216"/>
      <c r="H1091" s="217"/>
      <c r="I1091" s="17"/>
      <c r="J1091" s="17"/>
      <c r="K1091" s="17"/>
      <c r="L1091" s="17"/>
    </row>
    <row r="1092" spans="1:12" ht="15.75">
      <c r="A1092" s="17"/>
      <c r="B1092" s="17"/>
      <c r="C1092" s="17"/>
      <c r="D1092" s="17"/>
      <c r="E1092" s="17"/>
      <c r="F1092" s="17"/>
      <c r="G1092" s="216"/>
      <c r="H1092" s="217"/>
      <c r="I1092" s="17"/>
      <c r="J1092" s="17"/>
      <c r="K1092" s="17"/>
      <c r="L1092" s="17"/>
    </row>
    <row r="1093" spans="1:12" ht="15.75">
      <c r="A1093" s="17"/>
      <c r="B1093" s="17"/>
      <c r="C1093" s="17"/>
      <c r="D1093" s="17"/>
      <c r="E1093" s="17"/>
      <c r="F1093" s="17"/>
      <c r="G1093" s="216"/>
      <c r="H1093" s="217"/>
      <c r="I1093" s="17"/>
      <c r="J1093" s="17"/>
      <c r="K1093" s="17"/>
      <c r="L1093" s="17"/>
    </row>
    <row r="1094" spans="1:12" ht="15.75">
      <c r="A1094" s="17"/>
      <c r="B1094" s="17"/>
      <c r="C1094" s="17"/>
      <c r="D1094" s="17"/>
      <c r="E1094" s="17"/>
      <c r="F1094" s="17"/>
      <c r="G1094" s="216"/>
      <c r="H1094" s="217"/>
      <c r="I1094" s="17"/>
      <c r="J1094" s="17"/>
      <c r="K1094" s="17"/>
      <c r="L1094" s="17"/>
    </row>
    <row r="1095" spans="1:12" ht="15.75">
      <c r="A1095" s="17"/>
      <c r="B1095" s="17"/>
      <c r="C1095" s="17"/>
      <c r="D1095" s="17"/>
      <c r="E1095" s="17"/>
      <c r="F1095" s="17"/>
      <c r="G1095" s="216"/>
      <c r="H1095" s="217"/>
      <c r="I1095" s="17"/>
      <c r="J1095" s="17"/>
      <c r="K1095" s="17"/>
      <c r="L1095" s="17"/>
    </row>
    <row r="1096" spans="1:12" ht="15.75">
      <c r="A1096" s="17"/>
      <c r="B1096" s="17"/>
      <c r="C1096" s="17"/>
      <c r="D1096" s="17"/>
      <c r="E1096" s="17"/>
      <c r="F1096" s="17"/>
      <c r="G1096" s="216"/>
      <c r="H1096" s="217"/>
      <c r="I1096" s="17"/>
      <c r="J1096" s="17"/>
      <c r="K1096" s="17"/>
      <c r="L1096" s="17"/>
    </row>
    <row r="1097" spans="1:12" ht="15.75">
      <c r="A1097" s="17"/>
      <c r="B1097" s="17"/>
      <c r="C1097" s="17"/>
      <c r="D1097" s="17"/>
      <c r="E1097" s="17"/>
      <c r="F1097" s="17"/>
      <c r="G1097" s="216"/>
      <c r="H1097" s="217"/>
      <c r="I1097" s="17"/>
      <c r="J1097" s="17"/>
      <c r="K1097" s="17"/>
      <c r="L1097" s="17"/>
    </row>
    <row r="1098" spans="1:12" ht="15.75">
      <c r="A1098" s="17"/>
      <c r="B1098" s="17"/>
      <c r="C1098" s="17"/>
      <c r="D1098" s="17"/>
      <c r="E1098" s="17"/>
      <c r="F1098" s="17"/>
      <c r="G1098" s="216"/>
      <c r="H1098" s="217"/>
      <c r="I1098" s="17"/>
      <c r="J1098" s="17"/>
      <c r="K1098" s="17"/>
      <c r="L1098" s="17"/>
    </row>
    <row r="1099" spans="1:12" ht="15.75">
      <c r="A1099" s="17"/>
      <c r="B1099" s="17"/>
      <c r="C1099" s="17"/>
      <c r="D1099" s="17"/>
      <c r="E1099" s="17"/>
      <c r="F1099" s="17"/>
      <c r="G1099" s="216"/>
      <c r="H1099" s="217"/>
      <c r="I1099" s="17"/>
      <c r="J1099" s="17"/>
      <c r="K1099" s="17"/>
      <c r="L1099" s="17"/>
    </row>
    <row r="1100" spans="1:12" ht="15.75">
      <c r="A1100" s="17"/>
      <c r="B1100" s="17"/>
      <c r="C1100" s="17"/>
      <c r="D1100" s="17"/>
      <c r="E1100" s="17"/>
      <c r="F1100" s="17"/>
      <c r="G1100" s="216"/>
      <c r="H1100" s="217"/>
      <c r="I1100" s="17"/>
      <c r="J1100" s="17"/>
      <c r="K1100" s="17"/>
      <c r="L1100" s="17"/>
    </row>
    <row r="1101" spans="1:12" ht="15.75">
      <c r="A1101" s="17"/>
      <c r="B1101" s="17"/>
      <c r="C1101" s="17"/>
      <c r="D1101" s="17"/>
      <c r="E1101" s="17"/>
      <c r="F1101" s="17"/>
      <c r="G1101" s="216"/>
      <c r="H1101" s="217"/>
      <c r="I1101" s="17"/>
      <c r="J1101" s="17"/>
      <c r="K1101" s="17"/>
      <c r="L1101" s="17"/>
    </row>
    <row r="1102" spans="1:12" ht="15.75">
      <c r="A1102" s="17"/>
      <c r="B1102" s="17"/>
      <c r="C1102" s="17"/>
      <c r="D1102" s="17"/>
      <c r="E1102" s="17"/>
      <c r="F1102" s="17"/>
      <c r="G1102" s="216"/>
      <c r="H1102" s="217"/>
      <c r="I1102" s="17"/>
      <c r="J1102" s="17"/>
      <c r="K1102" s="17"/>
      <c r="L1102" s="17"/>
    </row>
    <row r="1103" spans="1:12" ht="15.75">
      <c r="A1103" s="17"/>
      <c r="B1103" s="17"/>
      <c r="C1103" s="17"/>
      <c r="D1103" s="17"/>
      <c r="E1103" s="17"/>
      <c r="F1103" s="17"/>
      <c r="G1103" s="216"/>
      <c r="H1103" s="217"/>
      <c r="I1103" s="17"/>
      <c r="J1103" s="17"/>
      <c r="K1103" s="17"/>
      <c r="L1103" s="17"/>
    </row>
    <row r="1104" spans="1:12" ht="15.75">
      <c r="A1104" s="17"/>
      <c r="B1104" s="17"/>
      <c r="C1104" s="17"/>
      <c r="D1104" s="17"/>
      <c r="E1104" s="17"/>
      <c r="F1104" s="17"/>
      <c r="G1104" s="216"/>
      <c r="H1104" s="217"/>
      <c r="I1104" s="17"/>
      <c r="J1104" s="17"/>
      <c r="K1104" s="17"/>
      <c r="L1104" s="17"/>
    </row>
    <row r="1105" spans="1:12" ht="15.75">
      <c r="A1105" s="17"/>
      <c r="B1105" s="17"/>
      <c r="C1105" s="17"/>
      <c r="D1105" s="17"/>
      <c r="E1105" s="17"/>
      <c r="F1105" s="17"/>
      <c r="G1105" s="216"/>
      <c r="H1105" s="217"/>
      <c r="I1105" s="17"/>
      <c r="J1105" s="17"/>
      <c r="K1105" s="17"/>
      <c r="L1105" s="17"/>
    </row>
    <row r="1106" spans="1:12" ht="15.75">
      <c r="A1106" s="17"/>
      <c r="B1106" s="17"/>
      <c r="C1106" s="17"/>
      <c r="D1106" s="17"/>
      <c r="E1106" s="17"/>
      <c r="F1106" s="17"/>
      <c r="G1106" s="216"/>
      <c r="H1106" s="217"/>
      <c r="I1106" s="17"/>
      <c r="J1106" s="17"/>
      <c r="K1106" s="17"/>
      <c r="L1106" s="17"/>
    </row>
    <row r="1107" spans="1:12" ht="15.75">
      <c r="A1107" s="17"/>
      <c r="B1107" s="17"/>
      <c r="C1107" s="17"/>
      <c r="D1107" s="17"/>
      <c r="E1107" s="17"/>
      <c r="F1107" s="17"/>
      <c r="G1107" s="216"/>
      <c r="H1107" s="217"/>
      <c r="I1107" s="17"/>
      <c r="J1107" s="17"/>
      <c r="K1107" s="17"/>
      <c r="L1107" s="17"/>
    </row>
    <row r="1108" spans="1:12" ht="15.75">
      <c r="A1108" s="17"/>
      <c r="B1108" s="17"/>
      <c r="C1108" s="17"/>
      <c r="D1108" s="17"/>
      <c r="E1108" s="17"/>
      <c r="F1108" s="17"/>
      <c r="G1108" s="216"/>
      <c r="H1108" s="217"/>
      <c r="I1108" s="17"/>
      <c r="J1108" s="17"/>
      <c r="K1108" s="17"/>
      <c r="L1108" s="17"/>
    </row>
    <row r="1109" spans="1:12" ht="15.75">
      <c r="A1109" s="17"/>
      <c r="B1109" s="17"/>
      <c r="C1109" s="17"/>
      <c r="D1109" s="17"/>
      <c r="E1109" s="17"/>
      <c r="F1109" s="17"/>
      <c r="G1109" s="216"/>
      <c r="H1109" s="217"/>
      <c r="I1109" s="17"/>
      <c r="J1109" s="17"/>
      <c r="K1109" s="17"/>
      <c r="L1109" s="17"/>
    </row>
    <row r="1110" spans="1:12" ht="15.75">
      <c r="A1110" s="17"/>
      <c r="B1110" s="17"/>
      <c r="C1110" s="17"/>
      <c r="D1110" s="17"/>
      <c r="E1110" s="17"/>
      <c r="F1110" s="17"/>
      <c r="G1110" s="216"/>
      <c r="H1110" s="217"/>
      <c r="I1110" s="17"/>
      <c r="J1110" s="17"/>
      <c r="K1110" s="17"/>
      <c r="L1110" s="17"/>
    </row>
    <row r="1111" spans="1:12" ht="15.75">
      <c r="A1111" s="17"/>
      <c r="B1111" s="17"/>
      <c r="C1111" s="17"/>
      <c r="D1111" s="17"/>
      <c r="E1111" s="17"/>
      <c r="F1111" s="17"/>
      <c r="G1111" s="216"/>
      <c r="H1111" s="217"/>
      <c r="I1111" s="17"/>
      <c r="J1111" s="17"/>
      <c r="K1111" s="17"/>
      <c r="L1111" s="17"/>
    </row>
    <row r="1112" spans="1:12" ht="15.75">
      <c r="A1112" s="17"/>
      <c r="B1112" s="17"/>
      <c r="C1112" s="17"/>
      <c r="D1112" s="17"/>
      <c r="E1112" s="17"/>
      <c r="F1112" s="17"/>
      <c r="G1112" s="216"/>
      <c r="H1112" s="217"/>
      <c r="I1112" s="17"/>
      <c r="J1112" s="17"/>
      <c r="K1112" s="17"/>
      <c r="L1112" s="17"/>
    </row>
    <row r="1113" spans="1:12" ht="15.75">
      <c r="A1113" s="17"/>
      <c r="B1113" s="17"/>
      <c r="C1113" s="17"/>
      <c r="D1113" s="17"/>
      <c r="E1113" s="17"/>
      <c r="F1113" s="17"/>
      <c r="G1113" s="216"/>
      <c r="H1113" s="217"/>
      <c r="I1113" s="17"/>
      <c r="J1113" s="17"/>
      <c r="K1113" s="17"/>
      <c r="L1113" s="17"/>
    </row>
    <row r="1114" spans="1:12" ht="15.75">
      <c r="A1114" s="17"/>
      <c r="B1114" s="17"/>
      <c r="C1114" s="17"/>
      <c r="D1114" s="17"/>
      <c r="E1114" s="17"/>
      <c r="F1114" s="17"/>
      <c r="G1114" s="216"/>
      <c r="H1114" s="217"/>
      <c r="I1114" s="17"/>
      <c r="J1114" s="17"/>
      <c r="K1114" s="17"/>
      <c r="L1114" s="17"/>
    </row>
    <row r="1115" spans="1:12" ht="15.75">
      <c r="A1115" s="17"/>
      <c r="B1115" s="17"/>
      <c r="C1115" s="17"/>
      <c r="D1115" s="17"/>
      <c r="E1115" s="17"/>
      <c r="F1115" s="17"/>
      <c r="G1115" s="216"/>
      <c r="H1115" s="217"/>
      <c r="I1115" s="17"/>
      <c r="J1115" s="17"/>
      <c r="K1115" s="17"/>
      <c r="L1115" s="17"/>
    </row>
    <row r="1116" spans="1:12" ht="15.75">
      <c r="A1116" s="17"/>
      <c r="B1116" s="17"/>
      <c r="C1116" s="17"/>
      <c r="D1116" s="17"/>
      <c r="E1116" s="17"/>
      <c r="F1116" s="17"/>
      <c r="G1116" s="216"/>
      <c r="H1116" s="217"/>
      <c r="I1116" s="17"/>
      <c r="J1116" s="17"/>
      <c r="K1116" s="17"/>
      <c r="L1116" s="17"/>
    </row>
    <row r="1117" spans="1:12" ht="15.75">
      <c r="A1117" s="17"/>
      <c r="B1117" s="17"/>
      <c r="C1117" s="17"/>
      <c r="D1117" s="17"/>
      <c r="E1117" s="17"/>
      <c r="F1117" s="17"/>
      <c r="G1117" s="216"/>
      <c r="H1117" s="217"/>
      <c r="I1117" s="17"/>
      <c r="J1117" s="17"/>
      <c r="K1117" s="17"/>
      <c r="L1117" s="17"/>
    </row>
    <row r="1118" spans="1:12" ht="15.75">
      <c r="A1118" s="17"/>
      <c r="B1118" s="17"/>
      <c r="C1118" s="17"/>
      <c r="D1118" s="17"/>
      <c r="E1118" s="17"/>
      <c r="F1118" s="17"/>
      <c r="G1118" s="216"/>
      <c r="H1118" s="217"/>
      <c r="I1118" s="17"/>
      <c r="J1118" s="17"/>
      <c r="K1118" s="17"/>
      <c r="L1118" s="17"/>
    </row>
    <row r="1119" spans="1:12" ht="15.75">
      <c r="A1119" s="17"/>
      <c r="B1119" s="17"/>
      <c r="C1119" s="17"/>
      <c r="D1119" s="17"/>
      <c r="E1119" s="17"/>
      <c r="F1119" s="17"/>
      <c r="G1119" s="216"/>
      <c r="H1119" s="217"/>
      <c r="I1119" s="17"/>
      <c r="J1119" s="17"/>
      <c r="K1119" s="17"/>
      <c r="L1119" s="17"/>
    </row>
    <row r="1120" spans="1:12" ht="15.75">
      <c r="A1120" s="17"/>
      <c r="B1120" s="17"/>
      <c r="C1120" s="17"/>
      <c r="D1120" s="17"/>
      <c r="E1120" s="17"/>
      <c r="F1120" s="17"/>
      <c r="G1120" s="216"/>
      <c r="H1120" s="217"/>
      <c r="I1120" s="17"/>
      <c r="J1120" s="17"/>
      <c r="K1120" s="17"/>
      <c r="L1120" s="17"/>
    </row>
    <row r="1121" spans="1:12" ht="15.75">
      <c r="A1121" s="17"/>
      <c r="B1121" s="17"/>
      <c r="C1121" s="17"/>
      <c r="D1121" s="17"/>
      <c r="E1121" s="17"/>
      <c r="F1121" s="17"/>
      <c r="G1121" s="216"/>
      <c r="H1121" s="217"/>
      <c r="I1121" s="17"/>
      <c r="J1121" s="17"/>
      <c r="K1121" s="17"/>
      <c r="L1121" s="17"/>
    </row>
    <row r="1122" spans="1:12" ht="15.75">
      <c r="A1122" s="17"/>
      <c r="B1122" s="17"/>
      <c r="C1122" s="17"/>
      <c r="D1122" s="17"/>
      <c r="E1122" s="17"/>
      <c r="F1122" s="17"/>
      <c r="G1122" s="216"/>
      <c r="H1122" s="217"/>
      <c r="I1122" s="17"/>
      <c r="J1122" s="17"/>
      <c r="K1122" s="17"/>
      <c r="L1122" s="17"/>
    </row>
    <row r="1123" spans="1:12" ht="15.75">
      <c r="A1123" s="17"/>
      <c r="B1123" s="17"/>
      <c r="C1123" s="17"/>
      <c r="D1123" s="17"/>
      <c r="E1123" s="17"/>
      <c r="F1123" s="17"/>
      <c r="G1123" s="216"/>
      <c r="H1123" s="217"/>
      <c r="I1123" s="17"/>
      <c r="J1123" s="17"/>
      <c r="K1123" s="17"/>
      <c r="L1123" s="17"/>
    </row>
    <row r="1124" spans="1:12" ht="15.75">
      <c r="A1124" s="17"/>
      <c r="B1124" s="17"/>
      <c r="C1124" s="17"/>
      <c r="D1124" s="17"/>
      <c r="E1124" s="17"/>
      <c r="F1124" s="17"/>
      <c r="G1124" s="216"/>
      <c r="H1124" s="217"/>
      <c r="I1124" s="17"/>
      <c r="J1124" s="17"/>
      <c r="K1124" s="17"/>
      <c r="L1124" s="17"/>
    </row>
    <row r="1125" spans="1:12" ht="15.75">
      <c r="A1125" s="17"/>
      <c r="B1125" s="17"/>
      <c r="C1125" s="17"/>
      <c r="D1125" s="17"/>
      <c r="E1125" s="17"/>
      <c r="F1125" s="17"/>
      <c r="G1125" s="216"/>
      <c r="H1125" s="217"/>
      <c r="I1125" s="17"/>
      <c r="J1125" s="17"/>
      <c r="K1125" s="17"/>
      <c r="L1125" s="17"/>
    </row>
    <row r="1126" spans="1:12" ht="15.75">
      <c r="A1126" s="17"/>
      <c r="B1126" s="17"/>
      <c r="C1126" s="17"/>
      <c r="D1126" s="17"/>
      <c r="E1126" s="17"/>
      <c r="F1126" s="17"/>
      <c r="G1126" s="216"/>
      <c r="H1126" s="217"/>
      <c r="I1126" s="17"/>
      <c r="J1126" s="17"/>
      <c r="K1126" s="17"/>
      <c r="L1126" s="17"/>
    </row>
    <row r="1127" spans="1:12" ht="15.75">
      <c r="A1127" s="17"/>
      <c r="B1127" s="17"/>
      <c r="C1127" s="17"/>
      <c r="D1127" s="17"/>
      <c r="E1127" s="17"/>
      <c r="F1127" s="17"/>
      <c r="G1127" s="216"/>
      <c r="H1127" s="217"/>
      <c r="I1127" s="17"/>
      <c r="J1127" s="17"/>
      <c r="K1127" s="17"/>
      <c r="L1127" s="17"/>
    </row>
    <row r="1128" spans="1:12" ht="15.75">
      <c r="A1128" s="17"/>
      <c r="B1128" s="17"/>
      <c r="C1128" s="17"/>
      <c r="D1128" s="17"/>
      <c r="E1128" s="17"/>
      <c r="F1128" s="17"/>
      <c r="G1128" s="216"/>
      <c r="H1128" s="217"/>
      <c r="I1128" s="17"/>
      <c r="J1128" s="17"/>
      <c r="K1128" s="17"/>
      <c r="L1128" s="17"/>
    </row>
    <row r="1129" spans="1:12" ht="15.75">
      <c r="A1129" s="17"/>
      <c r="B1129" s="17"/>
      <c r="C1129" s="17"/>
      <c r="D1129" s="17"/>
      <c r="E1129" s="17"/>
      <c r="F1129" s="17"/>
      <c r="G1129" s="216"/>
      <c r="H1129" s="217"/>
      <c r="I1129" s="17"/>
      <c r="J1129" s="17"/>
      <c r="K1129" s="17"/>
      <c r="L1129" s="17"/>
    </row>
    <row r="1130" spans="1:12" ht="15.75">
      <c r="A1130" s="17"/>
      <c r="B1130" s="17"/>
      <c r="C1130" s="17"/>
      <c r="D1130" s="17"/>
      <c r="E1130" s="17"/>
      <c r="F1130" s="17"/>
      <c r="G1130" s="216"/>
      <c r="H1130" s="217"/>
      <c r="I1130" s="17"/>
      <c r="J1130" s="17"/>
      <c r="K1130" s="17"/>
      <c r="L1130" s="17"/>
    </row>
    <row r="1131" spans="1:12" ht="15.75">
      <c r="A1131" s="17"/>
      <c r="B1131" s="17"/>
      <c r="C1131" s="17"/>
      <c r="D1131" s="17"/>
      <c r="E1131" s="17"/>
      <c r="F1131" s="17"/>
      <c r="G1131" s="216"/>
      <c r="H1131" s="217"/>
      <c r="I1131" s="17"/>
      <c r="J1131" s="17"/>
      <c r="K1131" s="17"/>
      <c r="L1131" s="17"/>
    </row>
    <row r="1132" spans="1:12" ht="15.75">
      <c r="A1132" s="17"/>
      <c r="B1132" s="17"/>
      <c r="C1132" s="17"/>
      <c r="D1132" s="17"/>
      <c r="E1132" s="17"/>
      <c r="F1132" s="17"/>
      <c r="G1132" s="216"/>
      <c r="H1132" s="217"/>
      <c r="I1132" s="17"/>
      <c r="J1132" s="17"/>
      <c r="K1132" s="17"/>
      <c r="L1132" s="17"/>
    </row>
    <row r="1133" spans="1:12" ht="15.75">
      <c r="A1133" s="17"/>
      <c r="B1133" s="17"/>
      <c r="C1133" s="17"/>
      <c r="D1133" s="17"/>
      <c r="E1133" s="17"/>
      <c r="F1133" s="17"/>
      <c r="G1133" s="216"/>
      <c r="H1133" s="217"/>
      <c r="I1133" s="17"/>
      <c r="J1133" s="17"/>
      <c r="K1133" s="17"/>
      <c r="L1133" s="17"/>
    </row>
    <row r="1134" spans="1:12" ht="15.75">
      <c r="A1134" s="17"/>
      <c r="B1134" s="17"/>
      <c r="C1134" s="17"/>
      <c r="D1134" s="17"/>
      <c r="E1134" s="17"/>
      <c r="F1134" s="17"/>
      <c r="G1134" s="216"/>
      <c r="H1134" s="217"/>
      <c r="I1134" s="17"/>
      <c r="J1134" s="17"/>
      <c r="K1134" s="17"/>
      <c r="L1134" s="17"/>
    </row>
    <row r="1135" spans="1:12" ht="15.75">
      <c r="A1135" s="17"/>
      <c r="B1135" s="17"/>
      <c r="C1135" s="17"/>
      <c r="D1135" s="17"/>
      <c r="E1135" s="17"/>
      <c r="F1135" s="17"/>
      <c r="G1135" s="216"/>
      <c r="H1135" s="217"/>
      <c r="I1135" s="17"/>
      <c r="J1135" s="17"/>
      <c r="K1135" s="17"/>
      <c r="L1135" s="17"/>
    </row>
    <row r="1136" spans="1:12" ht="15.75">
      <c r="A1136" s="17"/>
      <c r="B1136" s="17"/>
      <c r="C1136" s="17"/>
      <c r="D1136" s="17"/>
      <c r="E1136" s="17"/>
      <c r="F1136" s="17"/>
      <c r="G1136" s="216"/>
      <c r="H1136" s="217"/>
      <c r="I1136" s="17"/>
      <c r="J1136" s="17"/>
      <c r="K1136" s="17"/>
      <c r="L1136" s="17"/>
    </row>
    <row r="1137" spans="1:12" ht="15.75">
      <c r="A1137" s="17"/>
      <c r="B1137" s="17"/>
      <c r="C1137" s="17"/>
      <c r="D1137" s="17"/>
      <c r="E1137" s="17"/>
      <c r="F1137" s="17"/>
      <c r="G1137" s="216"/>
      <c r="H1137" s="217"/>
      <c r="I1137" s="17"/>
      <c r="J1137" s="17"/>
      <c r="K1137" s="17"/>
      <c r="L1137" s="17"/>
    </row>
    <row r="1138" spans="1:12" ht="15.75">
      <c r="A1138" s="17"/>
      <c r="B1138" s="17"/>
      <c r="C1138" s="17"/>
      <c r="D1138" s="17"/>
      <c r="E1138" s="17"/>
      <c r="F1138" s="17"/>
      <c r="G1138" s="216"/>
      <c r="H1138" s="217"/>
      <c r="I1138" s="17"/>
      <c r="J1138" s="17"/>
      <c r="K1138" s="17"/>
      <c r="L1138" s="17"/>
    </row>
    <row r="1139" spans="1:12" ht="15.75">
      <c r="A1139" s="17"/>
      <c r="B1139" s="17"/>
      <c r="C1139" s="17"/>
      <c r="D1139" s="17"/>
      <c r="E1139" s="17"/>
      <c r="F1139" s="17"/>
      <c r="G1139" s="216"/>
      <c r="H1139" s="217"/>
      <c r="I1139" s="17"/>
      <c r="J1139" s="17"/>
      <c r="K1139" s="17"/>
      <c r="L1139" s="17"/>
    </row>
    <row r="1140" spans="1:12" ht="15.75">
      <c r="A1140" s="17"/>
      <c r="B1140" s="17"/>
      <c r="C1140" s="17"/>
      <c r="D1140" s="17"/>
      <c r="E1140" s="17"/>
      <c r="F1140" s="17"/>
      <c r="G1140" s="216"/>
      <c r="H1140" s="217"/>
      <c r="I1140" s="17"/>
      <c r="J1140" s="17"/>
      <c r="K1140" s="17"/>
      <c r="L1140" s="17"/>
    </row>
    <row r="1141" spans="1:12" ht="15.75">
      <c r="A1141" s="17"/>
      <c r="B1141" s="17"/>
      <c r="C1141" s="17"/>
      <c r="D1141" s="17"/>
      <c r="E1141" s="17"/>
      <c r="F1141" s="17"/>
      <c r="G1141" s="216"/>
      <c r="H1141" s="217"/>
      <c r="I1141" s="17"/>
      <c r="J1141" s="17"/>
      <c r="K1141" s="17"/>
      <c r="L1141" s="17"/>
    </row>
    <row r="1142" spans="1:12" ht="15.75">
      <c r="A1142" s="17"/>
      <c r="B1142" s="17"/>
      <c r="C1142" s="17"/>
      <c r="D1142" s="17"/>
      <c r="E1142" s="17"/>
      <c r="F1142" s="17"/>
      <c r="G1142" s="216"/>
      <c r="H1142" s="217"/>
      <c r="I1142" s="17"/>
      <c r="J1142" s="17"/>
      <c r="K1142" s="17"/>
      <c r="L1142" s="17"/>
    </row>
    <row r="1143" spans="1:12" ht="15.75">
      <c r="A1143" s="17"/>
      <c r="B1143" s="17"/>
      <c r="C1143" s="17"/>
      <c r="D1143" s="17"/>
      <c r="E1143" s="17"/>
      <c r="F1143" s="17"/>
      <c r="G1143" s="216"/>
      <c r="H1143" s="217"/>
      <c r="I1143" s="17"/>
      <c r="J1143" s="17"/>
      <c r="K1143" s="17"/>
      <c r="L1143" s="17"/>
    </row>
    <row r="1144" spans="1:12" ht="15.75">
      <c r="A1144" s="17"/>
      <c r="B1144" s="17"/>
      <c r="C1144" s="17"/>
      <c r="D1144" s="17"/>
      <c r="E1144" s="17"/>
      <c r="F1144" s="17"/>
      <c r="G1144" s="216"/>
      <c r="H1144" s="217"/>
      <c r="I1144" s="17"/>
      <c r="J1144" s="17"/>
      <c r="K1144" s="17"/>
      <c r="L1144" s="17"/>
    </row>
    <row r="1145" spans="1:12" ht="15.75">
      <c r="A1145" s="17"/>
      <c r="B1145" s="17"/>
      <c r="C1145" s="17"/>
      <c r="D1145" s="17"/>
      <c r="E1145" s="17"/>
      <c r="F1145" s="17"/>
      <c r="G1145" s="216"/>
      <c r="H1145" s="217"/>
      <c r="I1145" s="17"/>
      <c r="J1145" s="17"/>
      <c r="K1145" s="17"/>
      <c r="L1145" s="17"/>
    </row>
    <row r="1146" spans="1:12" ht="15.75">
      <c r="A1146" s="17"/>
      <c r="B1146" s="17"/>
      <c r="C1146" s="17"/>
      <c r="D1146" s="17"/>
      <c r="E1146" s="17"/>
      <c r="F1146" s="17"/>
      <c r="G1146" s="216"/>
      <c r="H1146" s="217"/>
      <c r="I1146" s="17"/>
      <c r="J1146" s="17"/>
      <c r="K1146" s="17"/>
      <c r="L1146" s="17"/>
    </row>
    <row r="1147" spans="1:12" ht="15.75">
      <c r="A1147" s="17"/>
      <c r="B1147" s="17"/>
      <c r="C1147" s="17"/>
      <c r="D1147" s="17"/>
      <c r="E1147" s="17"/>
      <c r="F1147" s="17"/>
      <c r="G1147" s="216"/>
      <c r="H1147" s="217"/>
      <c r="I1147" s="17"/>
      <c r="J1147" s="17"/>
      <c r="K1147" s="17"/>
      <c r="L1147" s="17"/>
    </row>
    <row r="1148" spans="1:12" ht="15.75">
      <c r="A1148" s="17"/>
      <c r="B1148" s="17"/>
      <c r="C1148" s="17"/>
      <c r="D1148" s="17"/>
      <c r="E1148" s="17"/>
      <c r="F1148" s="17"/>
      <c r="G1148" s="216"/>
      <c r="H1148" s="217"/>
      <c r="I1148" s="17"/>
      <c r="J1148" s="17"/>
      <c r="K1148" s="17"/>
      <c r="L1148" s="17"/>
    </row>
    <row r="1149" spans="1:12" ht="15.75">
      <c r="A1149" s="17"/>
      <c r="B1149" s="17"/>
      <c r="C1149" s="17"/>
      <c r="D1149" s="17"/>
      <c r="E1149" s="17"/>
      <c r="F1149" s="17"/>
      <c r="G1149" s="216"/>
      <c r="H1149" s="217"/>
      <c r="I1149" s="17"/>
      <c r="J1149" s="17"/>
      <c r="K1149" s="17"/>
      <c r="L1149" s="17"/>
    </row>
    <row r="1150" spans="1:12" ht="15.75">
      <c r="A1150" s="17"/>
      <c r="B1150" s="17"/>
      <c r="C1150" s="17"/>
      <c r="D1150" s="17"/>
      <c r="E1150" s="17"/>
      <c r="F1150" s="17"/>
      <c r="G1150" s="216"/>
      <c r="H1150" s="217"/>
      <c r="I1150" s="17"/>
      <c r="J1150" s="17"/>
      <c r="K1150" s="17"/>
      <c r="L1150" s="17"/>
    </row>
    <row r="1151" spans="1:12" ht="15.75">
      <c r="A1151" s="17"/>
      <c r="B1151" s="17"/>
      <c r="C1151" s="17"/>
      <c r="D1151" s="17"/>
      <c r="E1151" s="17"/>
      <c r="F1151" s="17"/>
      <c r="G1151" s="216"/>
      <c r="H1151" s="217"/>
      <c r="I1151" s="17"/>
      <c r="J1151" s="17"/>
      <c r="K1151" s="17"/>
      <c r="L1151" s="17"/>
    </row>
    <row r="1152" spans="1:12" ht="15.75">
      <c r="A1152" s="17"/>
      <c r="B1152" s="17"/>
      <c r="C1152" s="17"/>
      <c r="D1152" s="17"/>
      <c r="E1152" s="17"/>
      <c r="F1152" s="17"/>
      <c r="G1152" s="216"/>
      <c r="H1152" s="217"/>
      <c r="I1152" s="17"/>
      <c r="J1152" s="17"/>
      <c r="K1152" s="17"/>
      <c r="L1152" s="17"/>
    </row>
    <row r="1153" spans="1:12" ht="15.75">
      <c r="A1153" s="17"/>
      <c r="B1153" s="17"/>
      <c r="C1153" s="17"/>
      <c r="D1153" s="17"/>
      <c r="E1153" s="17"/>
      <c r="F1153" s="17"/>
      <c r="G1153" s="216"/>
      <c r="H1153" s="217"/>
      <c r="I1153" s="17"/>
      <c r="J1153" s="17"/>
      <c r="K1153" s="17"/>
      <c r="L1153" s="17"/>
    </row>
    <row r="1154" spans="1:12" ht="15.75">
      <c r="A1154" s="17"/>
      <c r="B1154" s="17"/>
      <c r="C1154" s="17"/>
      <c r="D1154" s="17"/>
      <c r="E1154" s="17"/>
      <c r="F1154" s="17"/>
      <c r="G1154" s="216"/>
      <c r="H1154" s="217"/>
      <c r="I1154" s="17"/>
      <c r="J1154" s="17"/>
      <c r="K1154" s="17"/>
      <c r="L1154" s="17"/>
    </row>
    <row r="1155" spans="1:12" ht="15.75">
      <c r="A1155" s="17"/>
      <c r="B1155" s="17"/>
      <c r="C1155" s="17"/>
      <c r="D1155" s="17"/>
      <c r="E1155" s="17"/>
      <c r="F1155" s="17"/>
      <c r="G1155" s="216"/>
      <c r="H1155" s="217"/>
      <c r="I1155" s="17"/>
      <c r="J1155" s="17"/>
      <c r="K1155" s="17"/>
      <c r="L1155" s="17"/>
    </row>
    <row r="1156" spans="1:12" ht="15.75">
      <c r="A1156" s="17"/>
      <c r="B1156" s="17"/>
      <c r="C1156" s="17"/>
      <c r="D1156" s="17"/>
      <c r="E1156" s="17"/>
      <c r="F1156" s="17"/>
      <c r="G1156" s="216"/>
      <c r="H1156" s="217"/>
      <c r="I1156" s="17"/>
      <c r="J1156" s="17"/>
      <c r="K1156" s="17"/>
      <c r="L1156" s="17"/>
    </row>
    <row r="1157" spans="1:12" ht="15.75">
      <c r="A1157" s="17"/>
      <c r="B1157" s="17"/>
      <c r="C1157" s="17"/>
      <c r="D1157" s="17"/>
      <c r="E1157" s="17"/>
      <c r="F1157" s="17"/>
      <c r="G1157" s="216"/>
      <c r="H1157" s="217"/>
      <c r="I1157" s="17"/>
      <c r="J1157" s="17"/>
      <c r="K1157" s="17"/>
      <c r="L1157" s="17"/>
    </row>
    <row r="1158" spans="1:12" ht="15.75">
      <c r="A1158" s="17"/>
      <c r="B1158" s="17"/>
      <c r="C1158" s="17"/>
      <c r="D1158" s="17"/>
      <c r="E1158" s="17"/>
      <c r="F1158" s="17"/>
      <c r="G1158" s="216"/>
      <c r="H1158" s="217"/>
      <c r="I1158" s="17"/>
      <c r="J1158" s="17"/>
      <c r="K1158" s="17"/>
      <c r="L1158" s="17"/>
    </row>
    <row r="1159" spans="1:12" ht="15.75">
      <c r="A1159" s="17"/>
      <c r="B1159" s="17"/>
      <c r="C1159" s="17"/>
      <c r="D1159" s="17"/>
      <c r="E1159" s="17"/>
      <c r="F1159" s="17"/>
      <c r="G1159" s="216"/>
      <c r="H1159" s="217"/>
      <c r="I1159" s="17"/>
      <c r="J1159" s="17"/>
      <c r="K1159" s="17"/>
      <c r="L1159" s="17"/>
    </row>
    <row r="1160" spans="1:12" ht="15.75">
      <c r="A1160" s="17"/>
      <c r="B1160" s="17"/>
      <c r="C1160" s="17"/>
      <c r="D1160" s="17"/>
      <c r="E1160" s="17"/>
      <c r="F1160" s="17"/>
      <c r="G1160" s="216"/>
      <c r="H1160" s="217"/>
      <c r="I1160" s="17"/>
      <c r="J1160" s="17"/>
      <c r="K1160" s="17"/>
      <c r="L1160" s="17"/>
    </row>
    <row r="1161" spans="1:12" ht="15.75">
      <c r="A1161" s="17"/>
      <c r="B1161" s="17"/>
      <c r="C1161" s="17"/>
      <c r="D1161" s="17"/>
      <c r="E1161" s="17"/>
      <c r="F1161" s="17"/>
      <c r="G1161" s="216"/>
      <c r="H1161" s="217"/>
      <c r="I1161" s="17"/>
      <c r="J1161" s="17"/>
      <c r="K1161" s="17"/>
      <c r="L1161" s="17"/>
    </row>
    <row r="1162" spans="1:12" ht="15.75">
      <c r="A1162" s="17"/>
      <c r="B1162" s="17"/>
      <c r="C1162" s="17"/>
      <c r="D1162" s="17"/>
      <c r="E1162" s="17"/>
      <c r="F1162" s="17"/>
      <c r="G1162" s="216"/>
      <c r="H1162" s="217"/>
      <c r="I1162" s="17"/>
      <c r="J1162" s="17"/>
      <c r="K1162" s="17"/>
      <c r="L1162" s="17"/>
    </row>
    <row r="1163" spans="1:12" ht="15.75">
      <c r="A1163" s="17"/>
      <c r="B1163" s="17"/>
      <c r="C1163" s="17"/>
      <c r="D1163" s="17"/>
      <c r="E1163" s="17"/>
      <c r="F1163" s="17"/>
      <c r="G1163" s="216"/>
      <c r="H1163" s="217"/>
      <c r="I1163" s="17"/>
      <c r="J1163" s="17"/>
      <c r="K1163" s="17"/>
      <c r="L1163" s="17"/>
    </row>
    <row r="1164" spans="1:12" ht="15.75">
      <c r="A1164" s="17"/>
      <c r="B1164" s="17"/>
      <c r="C1164" s="17"/>
      <c r="D1164" s="17"/>
      <c r="E1164" s="17"/>
      <c r="F1164" s="17"/>
      <c r="G1164" s="216"/>
      <c r="H1164" s="217"/>
      <c r="I1164" s="17"/>
      <c r="J1164" s="17"/>
      <c r="K1164" s="17"/>
      <c r="L1164" s="17"/>
    </row>
    <row r="1165" spans="1:12" ht="15.75">
      <c r="A1165" s="17"/>
      <c r="B1165" s="17"/>
      <c r="C1165" s="17"/>
      <c r="D1165" s="17"/>
      <c r="E1165" s="17"/>
      <c r="F1165" s="17"/>
      <c r="G1165" s="216"/>
      <c r="H1165" s="217"/>
      <c r="I1165" s="17"/>
      <c r="J1165" s="17"/>
      <c r="K1165" s="17"/>
      <c r="L1165" s="17"/>
    </row>
    <row r="1166" spans="1:12" ht="15.75">
      <c r="A1166" s="17"/>
      <c r="B1166" s="17"/>
      <c r="C1166" s="17"/>
      <c r="D1166" s="17"/>
      <c r="E1166" s="17"/>
      <c r="F1166" s="17"/>
      <c r="G1166" s="216"/>
      <c r="H1166" s="217"/>
      <c r="I1166" s="17"/>
      <c r="J1166" s="17"/>
      <c r="K1166" s="17"/>
      <c r="L1166" s="17"/>
    </row>
    <row r="1167" spans="1:12" ht="15.75">
      <c r="A1167" s="17"/>
      <c r="B1167" s="17"/>
      <c r="C1167" s="17"/>
      <c r="D1167" s="17"/>
      <c r="E1167" s="17"/>
      <c r="F1167" s="17"/>
      <c r="G1167" s="216"/>
      <c r="H1167" s="217"/>
      <c r="I1167" s="17"/>
      <c r="J1167" s="17"/>
      <c r="K1167" s="17"/>
      <c r="L1167" s="17"/>
    </row>
    <row r="1168" spans="1:12" ht="15.75">
      <c r="A1168" s="17"/>
      <c r="B1168" s="17"/>
      <c r="C1168" s="17"/>
      <c r="D1168" s="17"/>
      <c r="E1168" s="17"/>
      <c r="F1168" s="17"/>
      <c r="G1168" s="216"/>
      <c r="H1168" s="217"/>
      <c r="I1168" s="17"/>
      <c r="J1168" s="17"/>
      <c r="K1168" s="17"/>
      <c r="L1168" s="17"/>
    </row>
    <row r="1169" spans="1:12" ht="15.75">
      <c r="A1169" s="17"/>
      <c r="B1169" s="17"/>
      <c r="C1169" s="17"/>
      <c r="D1169" s="17"/>
      <c r="E1169" s="17"/>
      <c r="F1169" s="17"/>
      <c r="G1169" s="216"/>
      <c r="H1169" s="217"/>
      <c r="I1169" s="17"/>
      <c r="J1169" s="17"/>
      <c r="K1169" s="17"/>
      <c r="L1169" s="17"/>
    </row>
    <row r="1170" spans="1:12" ht="15.75">
      <c r="A1170" s="17"/>
      <c r="B1170" s="17"/>
      <c r="C1170" s="17"/>
      <c r="D1170" s="17"/>
      <c r="E1170" s="17"/>
      <c r="F1170" s="17"/>
      <c r="G1170" s="216"/>
      <c r="H1170" s="217"/>
      <c r="I1170" s="17"/>
      <c r="J1170" s="17"/>
      <c r="K1170" s="17"/>
      <c r="L1170" s="17"/>
    </row>
    <row r="1171" spans="1:12" ht="15.75">
      <c r="A1171" s="17"/>
      <c r="B1171" s="17"/>
      <c r="C1171" s="17"/>
      <c r="D1171" s="17"/>
      <c r="E1171" s="17"/>
      <c r="F1171" s="17"/>
      <c r="G1171" s="216"/>
      <c r="H1171" s="217"/>
      <c r="I1171" s="17"/>
      <c r="J1171" s="17"/>
      <c r="K1171" s="17"/>
      <c r="L1171" s="17"/>
    </row>
    <row r="1172" spans="1:12" ht="15.75">
      <c r="A1172" s="17"/>
      <c r="B1172" s="17"/>
      <c r="C1172" s="17"/>
      <c r="D1172" s="17"/>
      <c r="E1172" s="17"/>
      <c r="F1172" s="17"/>
      <c r="G1172" s="216"/>
      <c r="H1172" s="217"/>
      <c r="I1172" s="17"/>
      <c r="J1172" s="17"/>
      <c r="K1172" s="17"/>
      <c r="L1172" s="17"/>
    </row>
    <row r="1173" spans="1:12" ht="15.75">
      <c r="A1173" s="17"/>
      <c r="B1173" s="17"/>
      <c r="C1173" s="17"/>
      <c r="D1173" s="17"/>
      <c r="E1173" s="17"/>
      <c r="F1173" s="17"/>
      <c r="G1173" s="216"/>
      <c r="H1173" s="217"/>
      <c r="I1173" s="17"/>
      <c r="J1173" s="17"/>
      <c r="K1173" s="17"/>
      <c r="L1173" s="17"/>
    </row>
    <row r="1174" spans="1:12" ht="15.75">
      <c r="A1174" s="17"/>
      <c r="B1174" s="17"/>
      <c r="C1174" s="17"/>
      <c r="D1174" s="17"/>
      <c r="E1174" s="17"/>
      <c r="F1174" s="17"/>
      <c r="G1174" s="216"/>
      <c r="H1174" s="217"/>
      <c r="I1174" s="17"/>
      <c r="J1174" s="17"/>
      <c r="K1174" s="17"/>
      <c r="L1174" s="17"/>
    </row>
    <row r="1175" spans="1:12" ht="15.75">
      <c r="A1175" s="17"/>
      <c r="B1175" s="17"/>
      <c r="C1175" s="17"/>
      <c r="D1175" s="17"/>
      <c r="E1175" s="17"/>
      <c r="F1175" s="17"/>
      <c r="G1175" s="216"/>
      <c r="H1175" s="217"/>
      <c r="I1175" s="17"/>
      <c r="J1175" s="17"/>
      <c r="K1175" s="17"/>
      <c r="L1175" s="17"/>
    </row>
    <row r="1176" spans="1:12" ht="15.75">
      <c r="A1176" s="17"/>
      <c r="B1176" s="17"/>
      <c r="C1176" s="17"/>
      <c r="D1176" s="17"/>
      <c r="E1176" s="17"/>
      <c r="F1176" s="17"/>
      <c r="G1176" s="216"/>
      <c r="H1176" s="217"/>
      <c r="I1176" s="17"/>
      <c r="J1176" s="17"/>
      <c r="K1176" s="17"/>
      <c r="L1176" s="17"/>
    </row>
    <row r="1177" spans="1:12" ht="15.75">
      <c r="A1177" s="17"/>
      <c r="B1177" s="17"/>
      <c r="C1177" s="17"/>
      <c r="D1177" s="17"/>
      <c r="E1177" s="17"/>
      <c r="F1177" s="17"/>
      <c r="G1177" s="216"/>
      <c r="H1177" s="217"/>
      <c r="I1177" s="17"/>
      <c r="J1177" s="17"/>
      <c r="K1177" s="17"/>
      <c r="L1177" s="17"/>
    </row>
    <row r="1178" spans="1:12" ht="15.75">
      <c r="A1178" s="17"/>
      <c r="B1178" s="17"/>
      <c r="C1178" s="17"/>
      <c r="D1178" s="17"/>
      <c r="E1178" s="17"/>
      <c r="F1178" s="17"/>
      <c r="G1178" s="216"/>
      <c r="H1178" s="217"/>
      <c r="I1178" s="17"/>
      <c r="J1178" s="17"/>
      <c r="K1178" s="17"/>
      <c r="L1178" s="17"/>
    </row>
    <row r="1179" spans="1:12" ht="15.75">
      <c r="A1179" s="17"/>
      <c r="B1179" s="17"/>
      <c r="C1179" s="17"/>
      <c r="D1179" s="17"/>
      <c r="E1179" s="17"/>
      <c r="F1179" s="17"/>
      <c r="G1179" s="216"/>
      <c r="H1179" s="217"/>
      <c r="I1179" s="17"/>
      <c r="J1179" s="17"/>
      <c r="K1179" s="17"/>
      <c r="L1179" s="17"/>
    </row>
    <row r="1180" spans="1:12" ht="15.75">
      <c r="A1180" s="17"/>
      <c r="B1180" s="17"/>
      <c r="C1180" s="17"/>
      <c r="D1180" s="17"/>
      <c r="E1180" s="17"/>
      <c r="F1180" s="17"/>
      <c r="G1180" s="216"/>
      <c r="H1180" s="217"/>
      <c r="I1180" s="17"/>
      <c r="J1180" s="17"/>
      <c r="K1180" s="17"/>
      <c r="L1180" s="17"/>
    </row>
    <row r="1181" spans="1:12" ht="15.75">
      <c r="A1181" s="17"/>
      <c r="B1181" s="17"/>
      <c r="C1181" s="17"/>
      <c r="D1181" s="17"/>
      <c r="E1181" s="17"/>
      <c r="F1181" s="17"/>
      <c r="G1181" s="216"/>
      <c r="H1181" s="217"/>
      <c r="I1181" s="17"/>
      <c r="J1181" s="17"/>
      <c r="K1181" s="17"/>
      <c r="L1181" s="17"/>
    </row>
    <row r="1182" spans="1:12" ht="15.75">
      <c r="A1182" s="17"/>
      <c r="B1182" s="17"/>
      <c r="C1182" s="17"/>
      <c r="D1182" s="17"/>
      <c r="E1182" s="17"/>
      <c r="F1182" s="17"/>
      <c r="G1182" s="216"/>
      <c r="H1182" s="217"/>
      <c r="I1182" s="17"/>
      <c r="J1182" s="17"/>
      <c r="K1182" s="17"/>
      <c r="L1182" s="17"/>
    </row>
    <row r="1183" spans="1:12" ht="15.75">
      <c r="A1183" s="17"/>
      <c r="B1183" s="17"/>
      <c r="C1183" s="17"/>
      <c r="D1183" s="17"/>
      <c r="E1183" s="17"/>
      <c r="F1183" s="17"/>
      <c r="G1183" s="216"/>
      <c r="H1183" s="217"/>
      <c r="I1183" s="17"/>
      <c r="J1183" s="17"/>
      <c r="K1183" s="17"/>
      <c r="L1183" s="17"/>
    </row>
    <row r="1184" spans="1:12" ht="15.75">
      <c r="A1184" s="17"/>
      <c r="B1184" s="17"/>
      <c r="C1184" s="17"/>
      <c r="D1184" s="17"/>
      <c r="E1184" s="17"/>
      <c r="F1184" s="17"/>
      <c r="G1184" s="216"/>
      <c r="H1184" s="217"/>
      <c r="I1184" s="17"/>
      <c r="J1184" s="17"/>
      <c r="K1184" s="17"/>
      <c r="L1184" s="17"/>
    </row>
    <row r="1185" spans="1:12" ht="15.75">
      <c r="A1185" s="17"/>
      <c r="B1185" s="17"/>
      <c r="C1185" s="17"/>
      <c r="D1185" s="17"/>
      <c r="E1185" s="17"/>
      <c r="F1185" s="17"/>
      <c r="G1185" s="216"/>
      <c r="H1185" s="217"/>
      <c r="I1185" s="17"/>
      <c r="J1185" s="17"/>
      <c r="K1185" s="17"/>
      <c r="L1185" s="17"/>
    </row>
    <row r="1186" spans="1:12" ht="15.75">
      <c r="A1186" s="17"/>
      <c r="B1186" s="17"/>
      <c r="C1186" s="17"/>
      <c r="D1186" s="17"/>
      <c r="E1186" s="17"/>
      <c r="F1186" s="17"/>
      <c r="G1186" s="216"/>
      <c r="H1186" s="217"/>
      <c r="I1186" s="17"/>
      <c r="J1186" s="17"/>
      <c r="K1186" s="17"/>
      <c r="L1186" s="17"/>
    </row>
    <row r="1187" spans="1:12" ht="15.75">
      <c r="A1187" s="17"/>
      <c r="B1187" s="17"/>
      <c r="C1187" s="17"/>
      <c r="D1187" s="17"/>
      <c r="E1187" s="17"/>
      <c r="F1187" s="17"/>
      <c r="G1187" s="216"/>
      <c r="H1187" s="217"/>
      <c r="I1187" s="17"/>
      <c r="J1187" s="17"/>
      <c r="K1187" s="17"/>
      <c r="L1187" s="17"/>
    </row>
    <row r="1188" spans="1:12" ht="15.75">
      <c r="A1188" s="17"/>
      <c r="B1188" s="17"/>
      <c r="C1188" s="17"/>
      <c r="D1188" s="17"/>
      <c r="E1188" s="17"/>
      <c r="F1188" s="17"/>
      <c r="G1188" s="216"/>
      <c r="H1188" s="217"/>
      <c r="I1188" s="17"/>
      <c r="J1188" s="17"/>
      <c r="K1188" s="17"/>
      <c r="L1188" s="17"/>
    </row>
    <row r="1189" spans="1:12" ht="15.75">
      <c r="A1189" s="17"/>
      <c r="B1189" s="17"/>
      <c r="C1189" s="17"/>
      <c r="D1189" s="17"/>
      <c r="E1189" s="17"/>
      <c r="F1189" s="17"/>
      <c r="G1189" s="216"/>
      <c r="H1189" s="217"/>
      <c r="I1189" s="17"/>
      <c r="J1189" s="17"/>
      <c r="K1189" s="17"/>
      <c r="L1189" s="17"/>
    </row>
    <row r="1190" spans="1:12" ht="15.75">
      <c r="A1190" s="17"/>
      <c r="B1190" s="17"/>
      <c r="C1190" s="17"/>
      <c r="D1190" s="17"/>
      <c r="E1190" s="17"/>
      <c r="F1190" s="17"/>
      <c r="G1190" s="216"/>
      <c r="H1190" s="217"/>
      <c r="I1190" s="17"/>
      <c r="J1190" s="17"/>
      <c r="K1190" s="17"/>
      <c r="L1190" s="17"/>
    </row>
    <row r="1191" spans="1:12" ht="15.75">
      <c r="A1191" s="17"/>
      <c r="B1191" s="17"/>
      <c r="C1191" s="17"/>
      <c r="D1191" s="17"/>
      <c r="E1191" s="17"/>
      <c r="F1191" s="17"/>
      <c r="G1191" s="216"/>
      <c r="H1191" s="217"/>
      <c r="I1191" s="17"/>
      <c r="J1191" s="17"/>
      <c r="K1191" s="17"/>
      <c r="L1191" s="17"/>
    </row>
    <row r="1192" spans="1:12" ht="15.75">
      <c r="A1192" s="17"/>
      <c r="B1192" s="17"/>
      <c r="C1192" s="17"/>
      <c r="D1192" s="17"/>
      <c r="E1192" s="17"/>
      <c r="F1192" s="17"/>
      <c r="G1192" s="216"/>
      <c r="H1192" s="217"/>
      <c r="I1192" s="17"/>
      <c r="J1192" s="17"/>
      <c r="K1192" s="17"/>
      <c r="L1192" s="17"/>
    </row>
    <row r="1193" spans="1:12" ht="15.75">
      <c r="A1193" s="17"/>
      <c r="B1193" s="17"/>
      <c r="C1193" s="17"/>
      <c r="D1193" s="17"/>
      <c r="E1193" s="17"/>
      <c r="F1193" s="17"/>
      <c r="G1193" s="216"/>
      <c r="H1193" s="217"/>
      <c r="I1193" s="17"/>
      <c r="J1193" s="17"/>
      <c r="K1193" s="17"/>
      <c r="L1193" s="17"/>
    </row>
    <row r="1194" spans="1:12" ht="15.75">
      <c r="A1194" s="17"/>
      <c r="B1194" s="17"/>
      <c r="C1194" s="17"/>
      <c r="D1194" s="17"/>
      <c r="E1194" s="17"/>
      <c r="F1194" s="17"/>
      <c r="G1194" s="216"/>
      <c r="H1194" s="217"/>
      <c r="I1194" s="17"/>
      <c r="J1194" s="17"/>
      <c r="K1194" s="17"/>
      <c r="L1194" s="17"/>
    </row>
    <row r="1195" spans="1:12" ht="15.75">
      <c r="A1195" s="17"/>
      <c r="B1195" s="17"/>
      <c r="C1195" s="17"/>
      <c r="D1195" s="17"/>
      <c r="E1195" s="17"/>
      <c r="F1195" s="17"/>
      <c r="G1195" s="216"/>
      <c r="H1195" s="217"/>
      <c r="I1195" s="17"/>
      <c r="J1195" s="17"/>
      <c r="K1195" s="17"/>
      <c r="L1195" s="17"/>
    </row>
    <row r="1196" spans="1:12" ht="15.75">
      <c r="A1196" s="17"/>
      <c r="B1196" s="17"/>
      <c r="C1196" s="17"/>
      <c r="D1196" s="17"/>
      <c r="E1196" s="17"/>
      <c r="F1196" s="17"/>
      <c r="G1196" s="216"/>
      <c r="H1196" s="217"/>
      <c r="I1196" s="17"/>
      <c r="J1196" s="17"/>
      <c r="K1196" s="17"/>
      <c r="L1196" s="17"/>
    </row>
    <row r="1197" spans="1:12" ht="15.75">
      <c r="A1197" s="17"/>
      <c r="B1197" s="17"/>
      <c r="C1197" s="17"/>
      <c r="D1197" s="17"/>
      <c r="E1197" s="17"/>
      <c r="F1197" s="17"/>
      <c r="G1197" s="216"/>
      <c r="H1197" s="217"/>
      <c r="I1197" s="17"/>
      <c r="J1197" s="17"/>
      <c r="K1197" s="17"/>
      <c r="L1197" s="17"/>
    </row>
    <row r="1198" spans="1:12" ht="15.75">
      <c r="A1198" s="17"/>
      <c r="B1198" s="17"/>
      <c r="C1198" s="17"/>
      <c r="D1198" s="17"/>
      <c r="E1198" s="17"/>
      <c r="F1198" s="17"/>
      <c r="G1198" s="216"/>
      <c r="H1198" s="217"/>
      <c r="I1198" s="17"/>
      <c r="J1198" s="17"/>
      <c r="K1198" s="17"/>
      <c r="L1198" s="17"/>
    </row>
    <row r="1199" spans="1:12" ht="15.75">
      <c r="A1199" s="17"/>
      <c r="B1199" s="17"/>
      <c r="C1199" s="17"/>
      <c r="D1199" s="17"/>
      <c r="E1199" s="17"/>
      <c r="F1199" s="17"/>
      <c r="G1199" s="216"/>
      <c r="H1199" s="217"/>
      <c r="I1199" s="17"/>
      <c r="J1199" s="17"/>
      <c r="K1199" s="17"/>
      <c r="L1199" s="17"/>
    </row>
    <row r="1200" spans="1:12" ht="15.75">
      <c r="A1200" s="17"/>
      <c r="B1200" s="17"/>
      <c r="C1200" s="17"/>
      <c r="D1200" s="17"/>
      <c r="E1200" s="17"/>
      <c r="F1200" s="17"/>
      <c r="G1200" s="216"/>
      <c r="H1200" s="217"/>
      <c r="I1200" s="17"/>
      <c r="J1200" s="17"/>
      <c r="K1200" s="17"/>
      <c r="L1200" s="17"/>
    </row>
    <row r="1201" spans="1:12" ht="15.75">
      <c r="A1201" s="17"/>
      <c r="B1201" s="17"/>
      <c r="C1201" s="17"/>
      <c r="D1201" s="17"/>
      <c r="E1201" s="17"/>
      <c r="F1201" s="17"/>
      <c r="G1201" s="216"/>
      <c r="H1201" s="217"/>
      <c r="I1201" s="17"/>
      <c r="J1201" s="17"/>
      <c r="K1201" s="17"/>
      <c r="L1201" s="17"/>
    </row>
    <row r="1202" spans="1:12" ht="15.75">
      <c r="A1202" s="17"/>
      <c r="B1202" s="17"/>
      <c r="C1202" s="17"/>
      <c r="D1202" s="17"/>
      <c r="E1202" s="17"/>
      <c r="F1202" s="17"/>
      <c r="G1202" s="216"/>
      <c r="H1202" s="217"/>
      <c r="I1202" s="17"/>
      <c r="J1202" s="17"/>
      <c r="K1202" s="17"/>
      <c r="L1202" s="17"/>
    </row>
    <row r="1203" spans="1:12" ht="15.75">
      <c r="A1203" s="17"/>
      <c r="B1203" s="17"/>
      <c r="C1203" s="17"/>
      <c r="D1203" s="17"/>
      <c r="E1203" s="17"/>
      <c r="F1203" s="17"/>
      <c r="G1203" s="216"/>
      <c r="H1203" s="217"/>
      <c r="I1203" s="17"/>
      <c r="J1203" s="17"/>
      <c r="K1203" s="17"/>
      <c r="L1203" s="17"/>
    </row>
    <row r="1204" spans="1:12" ht="15.75">
      <c r="A1204" s="17"/>
      <c r="B1204" s="17"/>
      <c r="C1204" s="17"/>
      <c r="D1204" s="17"/>
      <c r="E1204" s="17"/>
      <c r="F1204" s="17"/>
      <c r="G1204" s="216"/>
      <c r="H1204" s="217"/>
      <c r="I1204" s="17"/>
      <c r="J1204" s="17"/>
      <c r="K1204" s="17"/>
      <c r="L1204" s="17"/>
    </row>
    <row r="1205" spans="1:12" ht="15.75">
      <c r="A1205" s="17"/>
      <c r="B1205" s="17"/>
      <c r="C1205" s="17"/>
      <c r="D1205" s="17"/>
      <c r="E1205" s="17"/>
      <c r="F1205" s="17"/>
      <c r="G1205" s="216"/>
      <c r="H1205" s="217"/>
      <c r="I1205" s="17"/>
      <c r="J1205" s="17"/>
      <c r="K1205" s="17"/>
      <c r="L1205" s="17"/>
    </row>
    <row r="1206" spans="1:12" ht="15.75">
      <c r="A1206" s="17"/>
      <c r="B1206" s="17"/>
      <c r="C1206" s="17"/>
      <c r="D1206" s="17"/>
      <c r="E1206" s="17"/>
      <c r="F1206" s="17"/>
      <c r="G1206" s="216"/>
      <c r="H1206" s="217"/>
      <c r="I1206" s="17"/>
      <c r="J1206" s="17"/>
      <c r="K1206" s="17"/>
      <c r="L1206" s="17"/>
    </row>
    <row r="1207" spans="1:12" ht="15.75">
      <c r="A1207" s="17"/>
      <c r="B1207" s="17"/>
      <c r="C1207" s="17"/>
      <c r="D1207" s="17"/>
      <c r="E1207" s="17"/>
      <c r="F1207" s="17"/>
      <c r="G1207" s="216"/>
      <c r="H1207" s="217"/>
      <c r="I1207" s="17"/>
      <c r="J1207" s="17"/>
      <c r="K1207" s="17"/>
      <c r="L1207" s="17"/>
    </row>
    <row r="1208" spans="1:12" ht="15.75">
      <c r="A1208" s="17"/>
      <c r="B1208" s="17"/>
      <c r="C1208" s="17"/>
      <c r="D1208" s="17"/>
      <c r="E1208" s="17"/>
      <c r="F1208" s="17"/>
      <c r="G1208" s="216"/>
      <c r="H1208" s="217"/>
      <c r="I1208" s="17"/>
      <c r="J1208" s="17"/>
      <c r="K1208" s="17"/>
      <c r="L1208" s="17"/>
    </row>
    <row r="1209" spans="1:12" ht="15.75">
      <c r="A1209" s="17"/>
      <c r="B1209" s="17"/>
      <c r="C1209" s="17"/>
      <c r="D1209" s="17"/>
      <c r="E1209" s="17"/>
      <c r="F1209" s="17"/>
      <c r="G1209" s="216"/>
      <c r="H1209" s="217"/>
      <c r="I1209" s="17"/>
      <c r="J1209" s="17"/>
      <c r="K1209" s="17"/>
      <c r="L1209" s="17"/>
    </row>
    <row r="1210" spans="1:12" ht="15.75">
      <c r="A1210" s="17"/>
      <c r="B1210" s="17"/>
      <c r="C1210" s="17"/>
      <c r="D1210" s="17"/>
      <c r="E1210" s="17"/>
      <c r="F1210" s="17"/>
      <c r="G1210" s="216"/>
      <c r="H1210" s="217"/>
      <c r="I1210" s="17"/>
      <c r="J1210" s="17"/>
      <c r="K1210" s="17"/>
      <c r="L1210" s="17"/>
    </row>
    <row r="1211" spans="1:12" ht="15.75">
      <c r="A1211" s="17"/>
      <c r="B1211" s="17"/>
      <c r="C1211" s="17"/>
      <c r="D1211" s="17"/>
      <c r="E1211" s="17"/>
      <c r="F1211" s="17"/>
      <c r="G1211" s="216"/>
      <c r="H1211" s="217"/>
      <c r="I1211" s="17"/>
      <c r="J1211" s="17"/>
      <c r="K1211" s="17"/>
      <c r="L1211" s="17"/>
    </row>
    <row r="1212" spans="1:12" ht="15.75">
      <c r="A1212" s="17"/>
      <c r="B1212" s="17"/>
      <c r="C1212" s="17"/>
      <c r="D1212" s="17"/>
      <c r="E1212" s="17"/>
      <c r="F1212" s="17"/>
      <c r="G1212" s="216"/>
      <c r="H1212" s="217"/>
      <c r="I1212" s="17"/>
      <c r="J1212" s="17"/>
      <c r="K1212" s="17"/>
      <c r="L1212" s="17"/>
    </row>
    <row r="1213" spans="1:12" ht="15.75">
      <c r="A1213" s="17"/>
      <c r="B1213" s="17"/>
      <c r="C1213" s="17"/>
      <c r="D1213" s="17"/>
      <c r="E1213" s="17"/>
      <c r="F1213" s="17"/>
      <c r="G1213" s="216"/>
      <c r="H1213" s="217"/>
      <c r="I1213" s="17"/>
      <c r="J1213" s="17"/>
      <c r="K1213" s="17"/>
      <c r="L1213" s="17"/>
    </row>
    <row r="1214" spans="1:12" ht="15.75">
      <c r="A1214" s="17"/>
      <c r="B1214" s="17"/>
      <c r="C1214" s="17"/>
      <c r="D1214" s="17"/>
      <c r="E1214" s="17"/>
      <c r="F1214" s="17"/>
      <c r="G1214" s="216"/>
      <c r="H1214" s="217"/>
      <c r="I1214" s="17"/>
      <c r="J1214" s="17"/>
      <c r="K1214" s="17"/>
      <c r="L1214" s="17"/>
    </row>
    <row r="1215" spans="1:12" ht="15.75">
      <c r="A1215" s="17"/>
      <c r="B1215" s="17"/>
      <c r="C1215" s="17"/>
      <c r="D1215" s="17"/>
      <c r="E1215" s="17"/>
      <c r="F1215" s="17"/>
      <c r="G1215" s="216"/>
      <c r="H1215" s="217"/>
      <c r="I1215" s="17"/>
      <c r="J1215" s="17"/>
      <c r="K1215" s="17"/>
      <c r="L1215" s="17"/>
    </row>
    <row r="1216" spans="1:12" ht="15.75">
      <c r="A1216" s="17"/>
      <c r="B1216" s="17"/>
      <c r="C1216" s="17"/>
      <c r="D1216" s="17"/>
      <c r="E1216" s="17"/>
      <c r="F1216" s="17"/>
      <c r="G1216" s="216"/>
      <c r="H1216" s="217"/>
      <c r="I1216" s="17"/>
      <c r="J1216" s="17"/>
      <c r="K1216" s="17"/>
      <c r="L1216" s="17"/>
    </row>
    <row r="1217" spans="1:12" ht="15.75">
      <c r="A1217" s="17"/>
      <c r="B1217" s="17"/>
      <c r="C1217" s="17"/>
      <c r="D1217" s="17"/>
      <c r="E1217" s="17"/>
      <c r="F1217" s="17"/>
      <c r="G1217" s="216"/>
      <c r="H1217" s="217"/>
      <c r="I1217" s="17"/>
      <c r="J1217" s="17"/>
      <c r="K1217" s="17"/>
      <c r="L1217" s="17"/>
    </row>
    <row r="1218" spans="1:12" ht="15.75">
      <c r="A1218" s="17"/>
      <c r="B1218" s="17"/>
      <c r="C1218" s="17"/>
      <c r="D1218" s="17"/>
      <c r="E1218" s="17"/>
      <c r="F1218" s="17"/>
      <c r="G1218" s="216"/>
      <c r="H1218" s="217"/>
      <c r="I1218" s="17"/>
      <c r="J1218" s="17"/>
      <c r="K1218" s="17"/>
      <c r="L1218" s="17"/>
    </row>
    <row r="1219" spans="1:12" ht="15.75">
      <c r="A1219" s="17"/>
      <c r="B1219" s="17"/>
      <c r="C1219" s="17"/>
      <c r="D1219" s="17"/>
      <c r="E1219" s="17"/>
      <c r="F1219" s="17"/>
      <c r="G1219" s="216"/>
      <c r="H1219" s="217"/>
      <c r="I1219" s="17"/>
      <c r="J1219" s="17"/>
      <c r="K1219" s="17"/>
      <c r="L1219" s="17"/>
    </row>
    <row r="1220" spans="1:12" ht="15.75">
      <c r="A1220" s="17"/>
      <c r="B1220" s="17"/>
      <c r="C1220" s="17"/>
      <c r="D1220" s="17"/>
      <c r="E1220" s="17"/>
      <c r="F1220" s="17"/>
      <c r="G1220" s="216"/>
      <c r="H1220" s="217"/>
      <c r="I1220" s="17"/>
      <c r="J1220" s="17"/>
      <c r="K1220" s="17"/>
      <c r="L1220" s="17"/>
    </row>
    <row r="1221" spans="1:12" ht="15.75">
      <c r="A1221" s="17"/>
      <c r="B1221" s="17"/>
      <c r="C1221" s="17"/>
      <c r="D1221" s="17"/>
      <c r="E1221" s="17"/>
      <c r="F1221" s="17"/>
      <c r="G1221" s="216"/>
      <c r="H1221" s="217"/>
      <c r="I1221" s="17"/>
      <c r="J1221" s="17"/>
      <c r="K1221" s="17"/>
      <c r="L1221" s="17"/>
    </row>
    <row r="1222" spans="1:12" ht="15.75">
      <c r="A1222" s="17"/>
      <c r="B1222" s="17"/>
      <c r="C1222" s="17"/>
      <c r="D1222" s="17"/>
      <c r="E1222" s="17"/>
      <c r="F1222" s="17"/>
      <c r="G1222" s="216"/>
      <c r="H1222" s="217"/>
      <c r="I1222" s="17"/>
      <c r="J1222" s="17"/>
      <c r="K1222" s="17"/>
      <c r="L1222" s="17"/>
    </row>
    <row r="1223" spans="1:12" ht="15.75">
      <c r="A1223" s="17"/>
      <c r="B1223" s="17"/>
      <c r="C1223" s="17"/>
      <c r="D1223" s="17"/>
      <c r="E1223" s="17"/>
      <c r="F1223" s="17"/>
      <c r="G1223" s="216"/>
      <c r="H1223" s="217"/>
      <c r="I1223" s="17"/>
      <c r="J1223" s="17"/>
      <c r="K1223" s="17"/>
      <c r="L1223" s="17"/>
    </row>
    <row r="1224" spans="1:12" ht="15.75">
      <c r="A1224" s="17"/>
      <c r="B1224" s="17"/>
      <c r="C1224" s="17"/>
      <c r="D1224" s="17"/>
      <c r="E1224" s="17"/>
      <c r="F1224" s="17"/>
      <c r="G1224" s="216"/>
      <c r="H1224" s="217"/>
      <c r="I1224" s="17"/>
      <c r="J1224" s="17"/>
      <c r="K1224" s="17"/>
      <c r="L1224" s="17"/>
    </row>
    <row r="1225" spans="1:12" ht="15.75">
      <c r="A1225" s="17"/>
      <c r="B1225" s="17"/>
      <c r="C1225" s="17"/>
      <c r="D1225" s="17"/>
      <c r="E1225" s="17"/>
      <c r="F1225" s="17"/>
      <c r="G1225" s="216"/>
      <c r="H1225" s="217"/>
      <c r="I1225" s="17"/>
      <c r="J1225" s="17"/>
      <c r="K1225" s="17"/>
      <c r="L1225" s="17"/>
    </row>
    <row r="1226" spans="1:12" ht="15.75">
      <c r="A1226" s="17"/>
      <c r="B1226" s="17"/>
      <c r="C1226" s="17"/>
      <c r="D1226" s="17"/>
      <c r="E1226" s="17"/>
      <c r="F1226" s="17"/>
      <c r="G1226" s="216"/>
      <c r="H1226" s="217"/>
      <c r="I1226" s="17"/>
      <c r="J1226" s="17"/>
      <c r="K1226" s="17"/>
      <c r="L1226" s="17"/>
    </row>
    <row r="1227" spans="1:12" ht="15.75">
      <c r="A1227" s="17"/>
      <c r="B1227" s="17"/>
      <c r="C1227" s="17"/>
      <c r="D1227" s="17"/>
      <c r="E1227" s="17"/>
      <c r="F1227" s="17"/>
      <c r="G1227" s="216"/>
      <c r="H1227" s="217"/>
      <c r="I1227" s="17"/>
      <c r="J1227" s="17"/>
      <c r="K1227" s="17"/>
      <c r="L1227" s="17"/>
    </row>
    <row r="1228" spans="1:12" ht="15.75">
      <c r="A1228" s="17"/>
      <c r="B1228" s="17"/>
      <c r="C1228" s="17"/>
      <c r="D1228" s="17"/>
      <c r="E1228" s="17"/>
      <c r="F1228" s="17"/>
      <c r="G1228" s="216"/>
      <c r="H1228" s="217"/>
      <c r="I1228" s="17"/>
      <c r="J1228" s="17"/>
      <c r="K1228" s="17"/>
      <c r="L1228" s="17"/>
    </row>
    <row r="1229" spans="1:12" ht="15.75">
      <c r="A1229" s="17"/>
      <c r="B1229" s="17"/>
      <c r="C1229" s="17"/>
      <c r="D1229" s="17"/>
      <c r="E1229" s="17"/>
      <c r="F1229" s="17"/>
      <c r="G1229" s="216"/>
      <c r="H1229" s="217"/>
      <c r="I1229" s="17"/>
      <c r="J1229" s="17"/>
      <c r="K1229" s="17"/>
      <c r="L1229" s="17"/>
    </row>
    <row r="1230" spans="1:12" ht="15.75">
      <c r="A1230" s="17"/>
      <c r="B1230" s="17"/>
      <c r="C1230" s="17"/>
      <c r="D1230" s="17"/>
      <c r="E1230" s="17"/>
      <c r="F1230" s="17"/>
      <c r="G1230" s="216"/>
      <c r="H1230" s="217"/>
      <c r="I1230" s="17"/>
      <c r="J1230" s="17"/>
      <c r="K1230" s="17"/>
      <c r="L1230" s="17"/>
    </row>
    <row r="1231" spans="1:12" ht="15.75">
      <c r="A1231" s="17"/>
      <c r="B1231" s="17"/>
      <c r="C1231" s="17"/>
      <c r="D1231" s="17"/>
      <c r="E1231" s="17"/>
      <c r="F1231" s="17"/>
      <c r="G1231" s="216"/>
      <c r="H1231" s="217"/>
      <c r="I1231" s="17"/>
      <c r="J1231" s="17"/>
      <c r="K1231" s="17"/>
      <c r="L1231" s="17"/>
    </row>
    <row r="1232" spans="1:12" ht="15.75">
      <c r="A1232" s="17"/>
      <c r="B1232" s="17"/>
      <c r="C1232" s="17"/>
      <c r="D1232" s="17"/>
      <c r="E1232" s="17"/>
      <c r="F1232" s="17"/>
      <c r="G1232" s="216"/>
      <c r="H1232" s="217"/>
      <c r="I1232" s="17"/>
      <c r="J1232" s="17"/>
      <c r="K1232" s="17"/>
      <c r="L1232" s="17"/>
    </row>
    <row r="1233" spans="1:12" ht="15.75">
      <c r="A1233" s="17"/>
      <c r="B1233" s="17"/>
      <c r="C1233" s="17"/>
      <c r="D1233" s="17"/>
      <c r="E1233" s="17"/>
      <c r="F1233" s="17"/>
      <c r="G1233" s="216"/>
      <c r="H1233" s="217"/>
      <c r="I1233" s="17"/>
      <c r="J1233" s="17"/>
      <c r="K1233" s="17"/>
      <c r="L1233" s="17"/>
    </row>
    <row r="1234" spans="1:12" ht="15.75">
      <c r="A1234" s="17"/>
      <c r="B1234" s="17"/>
      <c r="C1234" s="17"/>
      <c r="D1234" s="17"/>
      <c r="E1234" s="17"/>
      <c r="F1234" s="17"/>
      <c r="G1234" s="216"/>
      <c r="H1234" s="217"/>
      <c r="I1234" s="17"/>
      <c r="J1234" s="17"/>
      <c r="K1234" s="17"/>
      <c r="L1234" s="17"/>
    </row>
    <row r="1235" spans="1:12" ht="15.75">
      <c r="A1235" s="17"/>
      <c r="B1235" s="17"/>
      <c r="C1235" s="17"/>
      <c r="D1235" s="17"/>
      <c r="E1235" s="17"/>
      <c r="F1235" s="17"/>
      <c r="G1235" s="216"/>
      <c r="H1235" s="217"/>
      <c r="I1235" s="17"/>
      <c r="J1235" s="17"/>
      <c r="K1235" s="17"/>
      <c r="L1235" s="17"/>
    </row>
    <row r="1236" spans="1:12" ht="15.75">
      <c r="A1236" s="17"/>
      <c r="B1236" s="17"/>
      <c r="C1236" s="17"/>
      <c r="D1236" s="17"/>
      <c r="E1236" s="17"/>
      <c r="F1236" s="17"/>
      <c r="G1236" s="216"/>
      <c r="H1236" s="217"/>
      <c r="I1236" s="17"/>
      <c r="J1236" s="17"/>
      <c r="K1236" s="17"/>
      <c r="L1236" s="17"/>
    </row>
    <row r="1237" spans="1:12" ht="15.75">
      <c r="A1237" s="17"/>
      <c r="B1237" s="17"/>
      <c r="C1237" s="17"/>
      <c r="D1237" s="17"/>
      <c r="E1237" s="17"/>
      <c r="F1237" s="17"/>
      <c r="G1237" s="216"/>
      <c r="H1237" s="217"/>
      <c r="I1237" s="17"/>
      <c r="J1237" s="17"/>
      <c r="K1237" s="17"/>
      <c r="L1237" s="17"/>
    </row>
    <row r="1238" spans="1:12" ht="15.75">
      <c r="A1238" s="17"/>
      <c r="B1238" s="17"/>
      <c r="C1238" s="17"/>
      <c r="D1238" s="17"/>
      <c r="E1238" s="17"/>
      <c r="F1238" s="17"/>
      <c r="G1238" s="216"/>
      <c r="H1238" s="217"/>
      <c r="I1238" s="17"/>
      <c r="J1238" s="17"/>
      <c r="K1238" s="17"/>
      <c r="L1238" s="17"/>
    </row>
    <row r="1239" spans="1:12" ht="15.75">
      <c r="A1239" s="17"/>
      <c r="B1239" s="17"/>
      <c r="C1239" s="17"/>
      <c r="D1239" s="17"/>
      <c r="E1239" s="17"/>
      <c r="F1239" s="17"/>
      <c r="G1239" s="216"/>
      <c r="H1239" s="217"/>
      <c r="I1239" s="17"/>
      <c r="J1239" s="17"/>
      <c r="K1239" s="17"/>
      <c r="L1239" s="17"/>
    </row>
    <row r="1240" spans="1:12" ht="15.75">
      <c r="A1240" s="17"/>
      <c r="B1240" s="17"/>
      <c r="C1240" s="17"/>
      <c r="D1240" s="17"/>
      <c r="E1240" s="17"/>
      <c r="F1240" s="17"/>
      <c r="G1240" s="216"/>
      <c r="H1240" s="217"/>
      <c r="I1240" s="17"/>
      <c r="J1240" s="17"/>
      <c r="K1240" s="17"/>
      <c r="L1240" s="17"/>
    </row>
    <row r="1241" spans="1:12" ht="15.75">
      <c r="A1241" s="17"/>
      <c r="B1241" s="17"/>
      <c r="C1241" s="17"/>
      <c r="D1241" s="17"/>
      <c r="E1241" s="17"/>
      <c r="F1241" s="17"/>
      <c r="G1241" s="216"/>
      <c r="H1241" s="217"/>
      <c r="I1241" s="17"/>
      <c r="J1241" s="17"/>
      <c r="K1241" s="17"/>
      <c r="L1241" s="17"/>
    </row>
    <row r="1242" spans="1:12" ht="15.75">
      <c r="A1242" s="17"/>
      <c r="B1242" s="17"/>
      <c r="C1242" s="17"/>
      <c r="D1242" s="17"/>
      <c r="E1242" s="17"/>
      <c r="F1242" s="17"/>
      <c r="G1242" s="216"/>
      <c r="H1242" s="217"/>
      <c r="I1242" s="17"/>
      <c r="J1242" s="17"/>
      <c r="K1242" s="17"/>
      <c r="L1242" s="17"/>
    </row>
    <row r="1243" spans="1:12" ht="15.75">
      <c r="A1243" s="17"/>
      <c r="B1243" s="17"/>
      <c r="C1243" s="17"/>
      <c r="D1243" s="17"/>
      <c r="E1243" s="17"/>
      <c r="F1243" s="17"/>
      <c r="G1243" s="216"/>
      <c r="H1243" s="217"/>
      <c r="I1243" s="17"/>
      <c r="J1243" s="17"/>
      <c r="K1243" s="17"/>
      <c r="L1243" s="17"/>
    </row>
    <row r="1244" spans="1:12" ht="15.75">
      <c r="A1244" s="17"/>
      <c r="B1244" s="17"/>
      <c r="C1244" s="17"/>
      <c r="D1244" s="17"/>
      <c r="E1244" s="17"/>
      <c r="F1244" s="17"/>
      <c r="G1244" s="216"/>
      <c r="H1244" s="217"/>
      <c r="I1244" s="17"/>
      <c r="J1244" s="17"/>
      <c r="K1244" s="17"/>
      <c r="L1244" s="17"/>
    </row>
    <row r="1245" spans="1:12" ht="15.75">
      <c r="A1245" s="17"/>
      <c r="B1245" s="17"/>
      <c r="C1245" s="17"/>
      <c r="D1245" s="17"/>
      <c r="E1245" s="17"/>
      <c r="F1245" s="17"/>
      <c r="G1245" s="216"/>
      <c r="H1245" s="217"/>
      <c r="I1245" s="17"/>
      <c r="J1245" s="17"/>
      <c r="K1245" s="17"/>
      <c r="L1245" s="17"/>
    </row>
    <row r="1246" spans="1:12" ht="15.75">
      <c r="A1246" s="17"/>
      <c r="B1246" s="17"/>
      <c r="C1246" s="17"/>
      <c r="D1246" s="17"/>
      <c r="E1246" s="17"/>
      <c r="F1246" s="17"/>
      <c r="G1246" s="216"/>
      <c r="H1246" s="217"/>
      <c r="I1246" s="17"/>
      <c r="J1246" s="17"/>
      <c r="K1246" s="17"/>
      <c r="L1246" s="17"/>
    </row>
    <row r="1247" spans="1:12" ht="15.75">
      <c r="A1247" s="17"/>
      <c r="B1247" s="17"/>
      <c r="C1247" s="17"/>
      <c r="D1247" s="17"/>
      <c r="E1247" s="17"/>
      <c r="F1247" s="17"/>
      <c r="G1247" s="216"/>
      <c r="H1247" s="217"/>
      <c r="I1247" s="17"/>
      <c r="J1247" s="17"/>
      <c r="K1247" s="17"/>
      <c r="L1247" s="17"/>
    </row>
    <row r="1248" spans="1:12" ht="15.75">
      <c r="A1248" s="17"/>
      <c r="B1248" s="17"/>
      <c r="C1248" s="17"/>
      <c r="D1248" s="17"/>
      <c r="E1248" s="17"/>
      <c r="F1248" s="17"/>
      <c r="G1248" s="216"/>
      <c r="H1248" s="217"/>
      <c r="I1248" s="17"/>
      <c r="J1248" s="17"/>
      <c r="K1248" s="17"/>
      <c r="L1248" s="17"/>
    </row>
    <row r="1249" spans="1:12" ht="15.75">
      <c r="A1249" s="17"/>
      <c r="B1249" s="17"/>
      <c r="C1249" s="17"/>
      <c r="D1249" s="17"/>
      <c r="E1249" s="17"/>
      <c r="F1249" s="17"/>
      <c r="G1249" s="216"/>
      <c r="H1249" s="217"/>
      <c r="I1249" s="17"/>
      <c r="J1249" s="17"/>
      <c r="K1249" s="17"/>
      <c r="L1249" s="17"/>
    </row>
    <row r="1250" spans="1:12" ht="15.75">
      <c r="A1250" s="17"/>
      <c r="B1250" s="17"/>
      <c r="C1250" s="17"/>
      <c r="D1250" s="17"/>
      <c r="E1250" s="17"/>
      <c r="F1250" s="17"/>
      <c r="G1250" s="216"/>
      <c r="H1250" s="217"/>
      <c r="I1250" s="17"/>
      <c r="J1250" s="17"/>
      <c r="K1250" s="17"/>
      <c r="L1250" s="17"/>
    </row>
    <row r="1251" spans="1:12" ht="15.75">
      <c r="A1251" s="17"/>
      <c r="B1251" s="17"/>
      <c r="C1251" s="17"/>
      <c r="D1251" s="17"/>
      <c r="E1251" s="17"/>
      <c r="F1251" s="17"/>
      <c r="G1251" s="216"/>
      <c r="H1251" s="217"/>
      <c r="I1251" s="17"/>
      <c r="J1251" s="17"/>
      <c r="K1251" s="17"/>
      <c r="L1251" s="17"/>
    </row>
    <row r="1252" spans="1:12" ht="15.75">
      <c r="A1252" s="17"/>
      <c r="B1252" s="17"/>
      <c r="C1252" s="17"/>
      <c r="D1252" s="17"/>
      <c r="E1252" s="17"/>
      <c r="F1252" s="17"/>
      <c r="G1252" s="216"/>
      <c r="H1252" s="217"/>
      <c r="I1252" s="17"/>
      <c r="J1252" s="17"/>
      <c r="K1252" s="17"/>
      <c r="L1252" s="17"/>
    </row>
    <row r="1253" spans="1:12" ht="15.75">
      <c r="A1253" s="17"/>
      <c r="B1253" s="17"/>
      <c r="C1253" s="17"/>
      <c r="D1253" s="17"/>
      <c r="E1253" s="17"/>
      <c r="F1253" s="17"/>
      <c r="G1253" s="216"/>
      <c r="H1253" s="217"/>
      <c r="I1253" s="17"/>
      <c r="J1253" s="17"/>
      <c r="K1253" s="17"/>
      <c r="L1253" s="17"/>
    </row>
    <row r="1254" spans="1:12" ht="15.75">
      <c r="A1254" s="17"/>
      <c r="B1254" s="17"/>
      <c r="C1254" s="17"/>
      <c r="D1254" s="17"/>
      <c r="E1254" s="17"/>
      <c r="F1254" s="17"/>
      <c r="G1254" s="216"/>
      <c r="H1254" s="217"/>
      <c r="I1254" s="17"/>
      <c r="J1254" s="17"/>
      <c r="K1254" s="17"/>
      <c r="L1254" s="17"/>
    </row>
    <row r="1255" spans="1:12" ht="15.75">
      <c r="A1255" s="17"/>
      <c r="B1255" s="17"/>
      <c r="C1255" s="17"/>
      <c r="D1255" s="17"/>
      <c r="E1255" s="17"/>
      <c r="F1255" s="17"/>
      <c r="G1255" s="216"/>
      <c r="H1255" s="217"/>
      <c r="I1255" s="17"/>
      <c r="J1255" s="17"/>
      <c r="K1255" s="17"/>
      <c r="L1255" s="17"/>
    </row>
    <row r="1256" spans="1:12" ht="15.75">
      <c r="A1256" s="17"/>
      <c r="B1256" s="17"/>
      <c r="C1256" s="17"/>
      <c r="D1256" s="17"/>
      <c r="E1256" s="17"/>
      <c r="F1256" s="17"/>
      <c r="G1256" s="216"/>
      <c r="H1256" s="217"/>
      <c r="I1256" s="17"/>
      <c r="J1256" s="17"/>
      <c r="K1256" s="17"/>
      <c r="L1256" s="17"/>
    </row>
    <row r="1257" spans="1:12" ht="15.75">
      <c r="A1257" s="17"/>
      <c r="B1257" s="17"/>
      <c r="C1257" s="17"/>
      <c r="D1257" s="17"/>
      <c r="E1257" s="17"/>
      <c r="F1257" s="17"/>
      <c r="G1257" s="216"/>
      <c r="H1257" s="217"/>
      <c r="I1257" s="17"/>
      <c r="J1257" s="17"/>
      <c r="K1257" s="17"/>
      <c r="L1257" s="17"/>
    </row>
    <row r="1258" spans="1:12" ht="15.75">
      <c r="A1258" s="17"/>
      <c r="B1258" s="17"/>
      <c r="C1258" s="17"/>
      <c r="D1258" s="17"/>
      <c r="E1258" s="17"/>
      <c r="F1258" s="17"/>
      <c r="G1258" s="216"/>
      <c r="H1258" s="217"/>
      <c r="I1258" s="17"/>
      <c r="J1258" s="17"/>
      <c r="K1258" s="17"/>
      <c r="L1258" s="17"/>
    </row>
    <row r="1259" spans="1:12" ht="15.75">
      <c r="A1259" s="17"/>
      <c r="B1259" s="17"/>
      <c r="C1259" s="17"/>
      <c r="D1259" s="17"/>
      <c r="E1259" s="17"/>
      <c r="F1259" s="17"/>
      <c r="G1259" s="216"/>
      <c r="H1259" s="217"/>
      <c r="I1259" s="17"/>
      <c r="J1259" s="17"/>
      <c r="K1259" s="17"/>
      <c r="L1259" s="17"/>
    </row>
    <row r="1260" spans="1:12" ht="15.75">
      <c r="A1260" s="17"/>
      <c r="B1260" s="17"/>
      <c r="C1260" s="17"/>
      <c r="D1260" s="17"/>
      <c r="E1260" s="17"/>
      <c r="F1260" s="17"/>
      <c r="G1260" s="216"/>
      <c r="H1260" s="217"/>
      <c r="I1260" s="17"/>
      <c r="J1260" s="17"/>
      <c r="K1260" s="17"/>
      <c r="L1260" s="17"/>
    </row>
    <row r="1261" spans="1:12" ht="15.75">
      <c r="A1261" s="17"/>
      <c r="B1261" s="17"/>
      <c r="C1261" s="17"/>
      <c r="D1261" s="17"/>
      <c r="E1261" s="17"/>
      <c r="F1261" s="17"/>
      <c r="G1261" s="216"/>
      <c r="H1261" s="217"/>
      <c r="I1261" s="17"/>
      <c r="J1261" s="17"/>
      <c r="K1261" s="17"/>
      <c r="L1261" s="17"/>
    </row>
    <row r="1262" spans="1:12" ht="15.75">
      <c r="A1262" s="17"/>
      <c r="B1262" s="17"/>
      <c r="C1262" s="17"/>
      <c r="D1262" s="17"/>
      <c r="E1262" s="17"/>
      <c r="F1262" s="17"/>
      <c r="G1262" s="216"/>
      <c r="H1262" s="217"/>
      <c r="I1262" s="17"/>
      <c r="J1262" s="17"/>
      <c r="K1262" s="17"/>
      <c r="L1262" s="17"/>
    </row>
    <row r="1263" spans="1:12" ht="15.75">
      <c r="A1263" s="17"/>
      <c r="B1263" s="17"/>
      <c r="C1263" s="17"/>
      <c r="D1263" s="17"/>
      <c r="E1263" s="17"/>
      <c r="F1263" s="17"/>
      <c r="G1263" s="216"/>
      <c r="H1263" s="217"/>
      <c r="I1263" s="17"/>
      <c r="J1263" s="17"/>
      <c r="K1263" s="17"/>
      <c r="L1263" s="17"/>
    </row>
    <row r="1264" spans="1:12" ht="15.75">
      <c r="A1264" s="17"/>
      <c r="B1264" s="17"/>
      <c r="C1264" s="17"/>
      <c r="D1264" s="17"/>
      <c r="E1264" s="17"/>
      <c r="F1264" s="17"/>
      <c r="G1264" s="216"/>
      <c r="H1264" s="217"/>
      <c r="I1264" s="17"/>
      <c r="J1264" s="17"/>
      <c r="K1264" s="17"/>
      <c r="L1264" s="17"/>
    </row>
    <row r="1265" spans="1:12" ht="15.75">
      <c r="A1265" s="17"/>
      <c r="B1265" s="17"/>
      <c r="C1265" s="17"/>
      <c r="D1265" s="17"/>
      <c r="E1265" s="17"/>
      <c r="F1265" s="17"/>
      <c r="G1265" s="216"/>
      <c r="H1265" s="217"/>
      <c r="I1265" s="17"/>
      <c r="J1265" s="17"/>
      <c r="K1265" s="17"/>
      <c r="L1265" s="17"/>
    </row>
    <row r="1266" spans="1:12" ht="15.75">
      <c r="A1266" s="17"/>
      <c r="B1266" s="17"/>
      <c r="C1266" s="17"/>
      <c r="D1266" s="17"/>
      <c r="E1266" s="17"/>
      <c r="F1266" s="17"/>
      <c r="G1266" s="216"/>
      <c r="H1266" s="217"/>
      <c r="I1266" s="17"/>
      <c r="J1266" s="17"/>
      <c r="K1266" s="17"/>
      <c r="L1266" s="17"/>
    </row>
    <row r="1267" spans="1:12" ht="15.75">
      <c r="A1267" s="17"/>
      <c r="B1267" s="17"/>
      <c r="C1267" s="17"/>
      <c r="D1267" s="17"/>
      <c r="E1267" s="17"/>
      <c r="F1267" s="17"/>
      <c r="G1267" s="216"/>
      <c r="H1267" s="217"/>
      <c r="I1267" s="17"/>
      <c r="J1267" s="17"/>
      <c r="K1267" s="17"/>
      <c r="L1267" s="17"/>
    </row>
    <row r="1268" spans="1:12" ht="15.75">
      <c r="A1268" s="17"/>
      <c r="B1268" s="17"/>
      <c r="C1268" s="17"/>
      <c r="D1268" s="17"/>
      <c r="E1268" s="17"/>
      <c r="F1268" s="17"/>
      <c r="G1268" s="216"/>
      <c r="H1268" s="217"/>
      <c r="I1268" s="17"/>
      <c r="J1268" s="17"/>
      <c r="K1268" s="17"/>
      <c r="L1268" s="17"/>
    </row>
    <row r="1269" spans="1:12" ht="15.75">
      <c r="A1269" s="17"/>
      <c r="B1269" s="17"/>
      <c r="C1269" s="17"/>
      <c r="D1269" s="17"/>
      <c r="E1269" s="17"/>
      <c r="F1269" s="17"/>
      <c r="G1269" s="216"/>
      <c r="H1269" s="217"/>
      <c r="I1269" s="17"/>
      <c r="J1269" s="17"/>
      <c r="K1269" s="17"/>
      <c r="L1269" s="17"/>
    </row>
    <row r="1270" spans="1:12" ht="15.75">
      <c r="A1270" s="17"/>
      <c r="B1270" s="17"/>
      <c r="C1270" s="17"/>
      <c r="D1270" s="17"/>
      <c r="E1270" s="17"/>
      <c r="F1270" s="17"/>
      <c r="G1270" s="216"/>
      <c r="H1270" s="217"/>
      <c r="I1270" s="17"/>
      <c r="J1270" s="17"/>
      <c r="K1270" s="17"/>
      <c r="L1270" s="17"/>
    </row>
    <row r="1271" spans="1:12" ht="15.75">
      <c r="A1271" s="17"/>
      <c r="B1271" s="17"/>
      <c r="C1271" s="17"/>
      <c r="D1271" s="17"/>
      <c r="E1271" s="17"/>
      <c r="F1271" s="17"/>
      <c r="G1271" s="216"/>
      <c r="H1271" s="217"/>
      <c r="I1271" s="17"/>
      <c r="J1271" s="17"/>
      <c r="K1271" s="17"/>
      <c r="L1271" s="17"/>
    </row>
    <row r="1272" spans="1:12" ht="15.75">
      <c r="A1272" s="17"/>
      <c r="B1272" s="17"/>
      <c r="C1272" s="17"/>
      <c r="D1272" s="17"/>
      <c r="E1272" s="17"/>
      <c r="F1272" s="17"/>
      <c r="G1272" s="216"/>
      <c r="H1272" s="217"/>
      <c r="I1272" s="17"/>
      <c r="J1272" s="17"/>
      <c r="K1272" s="17"/>
      <c r="L1272" s="17"/>
    </row>
    <row r="1273" spans="1:12" ht="15.75">
      <c r="A1273" s="17"/>
      <c r="B1273" s="17"/>
      <c r="C1273" s="17"/>
      <c r="D1273" s="17"/>
      <c r="E1273" s="17"/>
      <c r="F1273" s="17"/>
      <c r="G1273" s="216"/>
      <c r="H1273" s="217"/>
      <c r="I1273" s="17"/>
      <c r="J1273" s="17"/>
      <c r="K1273" s="17"/>
      <c r="L1273" s="17"/>
    </row>
    <row r="1274" spans="1:12" ht="15.75">
      <c r="A1274" s="17"/>
      <c r="B1274" s="17"/>
      <c r="C1274" s="17"/>
      <c r="D1274" s="17"/>
      <c r="E1274" s="17"/>
      <c r="F1274" s="17"/>
      <c r="G1274" s="216"/>
      <c r="H1274" s="217"/>
      <c r="I1274" s="17"/>
      <c r="J1274" s="17"/>
      <c r="K1274" s="17"/>
      <c r="L1274" s="17"/>
    </row>
    <row r="1275" spans="1:12" ht="15.75">
      <c r="A1275" s="17"/>
      <c r="B1275" s="17"/>
      <c r="C1275" s="17"/>
      <c r="D1275" s="17"/>
      <c r="E1275" s="17"/>
      <c r="F1275" s="17"/>
      <c r="G1275" s="216"/>
      <c r="H1275" s="217"/>
      <c r="I1275" s="17"/>
      <c r="J1275" s="17"/>
      <c r="K1275" s="17"/>
      <c r="L1275" s="17"/>
    </row>
    <row r="1276" spans="1:12" ht="15.75">
      <c r="A1276" s="17"/>
      <c r="B1276" s="17"/>
      <c r="C1276" s="17"/>
      <c r="D1276" s="17"/>
      <c r="E1276" s="17"/>
      <c r="F1276" s="17"/>
      <c r="G1276" s="216"/>
      <c r="H1276" s="217"/>
      <c r="I1276" s="17"/>
      <c r="J1276" s="17"/>
      <c r="K1276" s="17"/>
      <c r="L1276" s="17"/>
    </row>
    <row r="1277" spans="1:12" ht="15.75">
      <c r="A1277" s="17"/>
      <c r="B1277" s="17"/>
      <c r="C1277" s="17"/>
      <c r="D1277" s="17"/>
      <c r="E1277" s="17"/>
      <c r="F1277" s="17"/>
      <c r="G1277" s="216"/>
      <c r="H1277" s="217"/>
      <c r="I1277" s="17"/>
      <c r="J1277" s="17"/>
      <c r="K1277" s="17"/>
      <c r="L1277" s="17"/>
    </row>
    <row r="1278" spans="1:12" ht="15.75">
      <c r="A1278" s="17"/>
      <c r="B1278" s="17"/>
      <c r="C1278" s="17"/>
      <c r="D1278" s="17"/>
      <c r="E1278" s="17"/>
      <c r="F1278" s="17"/>
      <c r="G1278" s="216"/>
      <c r="H1278" s="217"/>
      <c r="I1278" s="17"/>
      <c r="J1278" s="17"/>
      <c r="K1278" s="17"/>
      <c r="L1278" s="17"/>
    </row>
    <row r="1279" spans="1:12" ht="15.75">
      <c r="A1279" s="17"/>
      <c r="B1279" s="17"/>
      <c r="C1279" s="17"/>
      <c r="D1279" s="17"/>
      <c r="E1279" s="17"/>
      <c r="F1279" s="17"/>
      <c r="G1279" s="216"/>
      <c r="H1279" s="217"/>
      <c r="I1279" s="17"/>
      <c r="J1279" s="17"/>
      <c r="K1279" s="17"/>
      <c r="L1279" s="17"/>
    </row>
    <row r="1280" spans="1:12" ht="15.75">
      <c r="A1280" s="17"/>
      <c r="B1280" s="17"/>
      <c r="C1280" s="17"/>
      <c r="D1280" s="17"/>
      <c r="E1280" s="17"/>
      <c r="F1280" s="17"/>
      <c r="G1280" s="216"/>
      <c r="H1280" s="217"/>
      <c r="I1280" s="17"/>
      <c r="J1280" s="17"/>
      <c r="K1280" s="17"/>
      <c r="L1280" s="17"/>
    </row>
    <row r="1281" spans="1:12" ht="15.75">
      <c r="A1281" s="17"/>
      <c r="B1281" s="17"/>
      <c r="C1281" s="17"/>
      <c r="D1281" s="17"/>
      <c r="E1281" s="17"/>
      <c r="F1281" s="17"/>
      <c r="G1281" s="216"/>
      <c r="H1281" s="217"/>
      <c r="I1281" s="17"/>
      <c r="J1281" s="17"/>
      <c r="K1281" s="17"/>
      <c r="L1281" s="17"/>
    </row>
    <row r="1282" spans="1:12" ht="15.75">
      <c r="A1282" s="17"/>
      <c r="B1282" s="17"/>
      <c r="C1282" s="17"/>
      <c r="D1282" s="17"/>
      <c r="E1282" s="17"/>
      <c r="F1282" s="17"/>
      <c r="G1282" s="216"/>
      <c r="H1282" s="217"/>
      <c r="I1282" s="17"/>
      <c r="J1282" s="17"/>
      <c r="K1282" s="17"/>
      <c r="L1282" s="17"/>
    </row>
    <row r="1283" spans="1:12" ht="15.75">
      <c r="A1283" s="17"/>
      <c r="B1283" s="17"/>
      <c r="C1283" s="17"/>
      <c r="D1283" s="17"/>
      <c r="E1283" s="17"/>
      <c r="F1283" s="17"/>
      <c r="G1283" s="216"/>
      <c r="H1283" s="217"/>
      <c r="I1283" s="17"/>
      <c r="J1283" s="17"/>
      <c r="K1283" s="17"/>
      <c r="L1283" s="17"/>
    </row>
    <row r="1284" spans="1:12" ht="15.75">
      <c r="A1284" s="17"/>
      <c r="B1284" s="17"/>
      <c r="C1284" s="17"/>
      <c r="D1284" s="17"/>
      <c r="E1284" s="17"/>
      <c r="F1284" s="17"/>
      <c r="G1284" s="216"/>
      <c r="H1284" s="217"/>
      <c r="I1284" s="17"/>
      <c r="J1284" s="17"/>
      <c r="K1284" s="17"/>
      <c r="L1284" s="17"/>
    </row>
    <row r="1285" spans="1:12" ht="15.75">
      <c r="A1285" s="17"/>
      <c r="B1285" s="17"/>
      <c r="C1285" s="17"/>
      <c r="D1285" s="17"/>
      <c r="E1285" s="17"/>
      <c r="F1285" s="17"/>
      <c r="G1285" s="216"/>
      <c r="H1285" s="217"/>
      <c r="I1285" s="17"/>
      <c r="J1285" s="17"/>
      <c r="K1285" s="17"/>
      <c r="L1285" s="17"/>
    </row>
    <row r="1286" spans="1:12" ht="15.75">
      <c r="A1286" s="17"/>
      <c r="B1286" s="17"/>
      <c r="C1286" s="17"/>
      <c r="D1286" s="17"/>
      <c r="E1286" s="17"/>
      <c r="F1286" s="17"/>
      <c r="G1286" s="216"/>
      <c r="H1286" s="217"/>
      <c r="I1286" s="17"/>
      <c r="J1286" s="17"/>
      <c r="K1286" s="17"/>
      <c r="L1286" s="17"/>
    </row>
    <row r="1287" spans="1:12" ht="15.75">
      <c r="A1287" s="17"/>
      <c r="B1287" s="17"/>
      <c r="C1287" s="17"/>
      <c r="D1287" s="17"/>
      <c r="E1287" s="17"/>
      <c r="F1287" s="17"/>
      <c r="G1287" s="216"/>
      <c r="H1287" s="217"/>
      <c r="I1287" s="17"/>
      <c r="J1287" s="17"/>
      <c r="K1287" s="17"/>
      <c r="L1287" s="17"/>
    </row>
    <row r="1288" spans="1:12" ht="15.75">
      <c r="A1288" s="17"/>
      <c r="B1288" s="17"/>
      <c r="C1288" s="17"/>
      <c r="D1288" s="17"/>
      <c r="E1288" s="17"/>
      <c r="F1288" s="17"/>
      <c r="G1288" s="216"/>
      <c r="H1288" s="217"/>
      <c r="I1288" s="17"/>
      <c r="J1288" s="17"/>
      <c r="K1288" s="17"/>
      <c r="L1288" s="17"/>
    </row>
    <row r="1289" spans="1:12" ht="15.75">
      <c r="A1289" s="17"/>
      <c r="B1289" s="17"/>
      <c r="C1289" s="17"/>
      <c r="D1289" s="17"/>
      <c r="E1289" s="17"/>
      <c r="F1289" s="17"/>
      <c r="G1289" s="216"/>
      <c r="H1289" s="217"/>
      <c r="I1289" s="17"/>
      <c r="J1289" s="17"/>
      <c r="K1289" s="17"/>
      <c r="L1289" s="17"/>
    </row>
    <row r="1290" spans="1:12" ht="15.75">
      <c r="A1290" s="17"/>
      <c r="B1290" s="17"/>
      <c r="C1290" s="17"/>
      <c r="D1290" s="17"/>
      <c r="E1290" s="17"/>
      <c r="F1290" s="17"/>
      <c r="G1290" s="216"/>
      <c r="H1290" s="217"/>
      <c r="I1290" s="17"/>
      <c r="J1290" s="17"/>
      <c r="K1290" s="17"/>
      <c r="L1290" s="17"/>
    </row>
    <row r="1291" spans="1:12" ht="15.75">
      <c r="A1291" s="17"/>
      <c r="B1291" s="17"/>
      <c r="C1291" s="17"/>
      <c r="D1291" s="17"/>
      <c r="E1291" s="17"/>
      <c r="F1291" s="17"/>
      <c r="G1291" s="216"/>
      <c r="H1291" s="217"/>
      <c r="I1291" s="17"/>
      <c r="J1291" s="17"/>
      <c r="K1291" s="17"/>
      <c r="L1291" s="17"/>
    </row>
    <row r="1292" spans="1:12" ht="15.75">
      <c r="A1292" s="17"/>
      <c r="B1292" s="17"/>
      <c r="C1292" s="17"/>
      <c r="D1292" s="17"/>
      <c r="E1292" s="17"/>
      <c r="F1292" s="17"/>
      <c r="G1292" s="216"/>
      <c r="H1292" s="217"/>
      <c r="I1292" s="17"/>
      <c r="J1292" s="17"/>
      <c r="K1292" s="17"/>
      <c r="L1292" s="17"/>
    </row>
    <row r="1293" spans="1:12" ht="15.75">
      <c r="A1293" s="17"/>
      <c r="B1293" s="17"/>
      <c r="C1293" s="17"/>
      <c r="D1293" s="17"/>
      <c r="E1293" s="17"/>
      <c r="F1293" s="17"/>
      <c r="G1293" s="216"/>
      <c r="H1293" s="217"/>
      <c r="I1293" s="17"/>
      <c r="J1293" s="17"/>
      <c r="K1293" s="17"/>
      <c r="L1293" s="17"/>
    </row>
    <row r="1294" spans="1:12" ht="15.75">
      <c r="A1294" s="17"/>
      <c r="B1294" s="17"/>
      <c r="C1294" s="17"/>
      <c r="D1294" s="17"/>
      <c r="E1294" s="17"/>
      <c r="F1294" s="17"/>
      <c r="G1294" s="216"/>
      <c r="H1294" s="217"/>
      <c r="I1294" s="17"/>
      <c r="J1294" s="17"/>
      <c r="K1294" s="17"/>
      <c r="L1294" s="17"/>
    </row>
    <row r="1295" spans="1:12" ht="15.75">
      <c r="A1295" s="17"/>
      <c r="B1295" s="17"/>
      <c r="C1295" s="17"/>
      <c r="D1295" s="17"/>
      <c r="E1295" s="17"/>
      <c r="F1295" s="17"/>
      <c r="G1295" s="216"/>
      <c r="H1295" s="217"/>
      <c r="I1295" s="17"/>
      <c r="J1295" s="17"/>
      <c r="K1295" s="17"/>
      <c r="L1295" s="17"/>
    </row>
    <row r="1296" spans="1:12" ht="15.75">
      <c r="A1296" s="17"/>
      <c r="B1296" s="17"/>
      <c r="C1296" s="17"/>
      <c r="D1296" s="17"/>
      <c r="E1296" s="17"/>
      <c r="F1296" s="17"/>
      <c r="G1296" s="216"/>
      <c r="H1296" s="217"/>
      <c r="I1296" s="17"/>
      <c r="J1296" s="17"/>
      <c r="K1296" s="17"/>
      <c r="L1296" s="17"/>
    </row>
    <row r="1297" spans="1:12" ht="15.75">
      <c r="A1297" s="17"/>
      <c r="B1297" s="17"/>
      <c r="C1297" s="17"/>
      <c r="D1297" s="17"/>
      <c r="E1297" s="17"/>
      <c r="F1297" s="17"/>
      <c r="G1297" s="216"/>
      <c r="H1297" s="217"/>
      <c r="I1297" s="17"/>
      <c r="J1297" s="17"/>
      <c r="K1297" s="17"/>
      <c r="L1297" s="17"/>
    </row>
    <row r="1298" spans="1:12" ht="15.75">
      <c r="A1298" s="17"/>
      <c r="B1298" s="17"/>
      <c r="C1298" s="17"/>
      <c r="D1298" s="17"/>
      <c r="E1298" s="17"/>
      <c r="F1298" s="17"/>
      <c r="G1298" s="216"/>
      <c r="H1298" s="217"/>
      <c r="I1298" s="17"/>
      <c r="J1298" s="17"/>
      <c r="K1298" s="17"/>
      <c r="L1298" s="17"/>
    </row>
    <row r="1299" spans="1:12" ht="15.75">
      <c r="A1299" s="17"/>
      <c r="B1299" s="17"/>
      <c r="C1299" s="17"/>
      <c r="D1299" s="17"/>
      <c r="E1299" s="17"/>
      <c r="F1299" s="17"/>
      <c r="G1299" s="216"/>
      <c r="H1299" s="217"/>
      <c r="I1299" s="17"/>
      <c r="J1299" s="17"/>
      <c r="K1299" s="17"/>
      <c r="L1299" s="17"/>
    </row>
    <row r="1300" spans="1:12" ht="15.75">
      <c r="A1300" s="17"/>
      <c r="B1300" s="17"/>
      <c r="C1300" s="17"/>
      <c r="D1300" s="17"/>
      <c r="E1300" s="17"/>
      <c r="F1300" s="17"/>
      <c r="G1300" s="216"/>
      <c r="H1300" s="217"/>
      <c r="I1300" s="17"/>
      <c r="J1300" s="17"/>
      <c r="K1300" s="17"/>
      <c r="L1300" s="17"/>
    </row>
    <row r="1301" spans="1:12" ht="15.75">
      <c r="A1301" s="17"/>
      <c r="B1301" s="17"/>
      <c r="C1301" s="17"/>
      <c r="D1301" s="17"/>
      <c r="E1301" s="17"/>
      <c r="F1301" s="17"/>
      <c r="G1301" s="216"/>
      <c r="H1301" s="217"/>
      <c r="I1301" s="17"/>
      <c r="J1301" s="17"/>
      <c r="K1301" s="17"/>
      <c r="L1301" s="17"/>
    </row>
    <row r="1302" spans="1:12" ht="15.75">
      <c r="A1302" s="17"/>
      <c r="B1302" s="17"/>
      <c r="C1302" s="17"/>
      <c r="D1302" s="17"/>
      <c r="E1302" s="17"/>
      <c r="F1302" s="17"/>
      <c r="G1302" s="216"/>
      <c r="H1302" s="217"/>
      <c r="I1302" s="17"/>
      <c r="J1302" s="17"/>
      <c r="K1302" s="17"/>
      <c r="L1302" s="17"/>
    </row>
    <row r="1303" spans="1:12" ht="15.75">
      <c r="A1303" s="17"/>
      <c r="B1303" s="17"/>
      <c r="C1303" s="17"/>
      <c r="D1303" s="17"/>
      <c r="E1303" s="17"/>
      <c r="F1303" s="17"/>
      <c r="G1303" s="216"/>
      <c r="H1303" s="217"/>
      <c r="I1303" s="17"/>
      <c r="J1303" s="17"/>
      <c r="K1303" s="17"/>
      <c r="L1303" s="17"/>
    </row>
    <row r="1304" spans="1:12" ht="15.75">
      <c r="A1304" s="17"/>
      <c r="B1304" s="17"/>
      <c r="C1304" s="17"/>
      <c r="D1304" s="17"/>
      <c r="E1304" s="17"/>
      <c r="F1304" s="17"/>
      <c r="G1304" s="216"/>
      <c r="H1304" s="217"/>
      <c r="I1304" s="17"/>
      <c r="J1304" s="17"/>
      <c r="K1304" s="17"/>
      <c r="L1304" s="17"/>
    </row>
    <row r="1305" spans="1:12" ht="15.75">
      <c r="A1305" s="17"/>
      <c r="B1305" s="17"/>
      <c r="C1305" s="17"/>
      <c r="D1305" s="17"/>
      <c r="E1305" s="17"/>
      <c r="F1305" s="17"/>
      <c r="G1305" s="216"/>
      <c r="H1305" s="217"/>
      <c r="I1305" s="17"/>
      <c r="J1305" s="17"/>
      <c r="K1305" s="17"/>
      <c r="L1305" s="17"/>
    </row>
    <row r="1306" spans="1:12" ht="15.75">
      <c r="A1306" s="17"/>
      <c r="B1306" s="17"/>
      <c r="C1306" s="17"/>
      <c r="D1306" s="17"/>
      <c r="E1306" s="17"/>
      <c r="F1306" s="17"/>
      <c r="G1306" s="216"/>
      <c r="H1306" s="217"/>
      <c r="I1306" s="17"/>
      <c r="J1306" s="17"/>
      <c r="K1306" s="17"/>
      <c r="L1306" s="17"/>
    </row>
    <row r="1307" spans="1:12" ht="15.75">
      <c r="A1307" s="17"/>
      <c r="B1307" s="17"/>
      <c r="C1307" s="17"/>
      <c r="D1307" s="17"/>
      <c r="E1307" s="17"/>
      <c r="F1307" s="17"/>
      <c r="G1307" s="216"/>
      <c r="H1307" s="217"/>
      <c r="I1307" s="17"/>
      <c r="J1307" s="17"/>
      <c r="K1307" s="17"/>
      <c r="L1307" s="17"/>
    </row>
    <row r="1308" spans="1:12" ht="15.75">
      <c r="A1308" s="17"/>
      <c r="B1308" s="17"/>
      <c r="C1308" s="17"/>
      <c r="D1308" s="17"/>
      <c r="E1308" s="17"/>
      <c r="F1308" s="17"/>
      <c r="G1308" s="216"/>
      <c r="H1308" s="217"/>
      <c r="I1308" s="17"/>
      <c r="J1308" s="17"/>
      <c r="K1308" s="17"/>
      <c r="L1308" s="17"/>
    </row>
    <row r="1309" spans="1:12" ht="15.75">
      <c r="A1309" s="17"/>
      <c r="B1309" s="17"/>
      <c r="C1309" s="17"/>
      <c r="D1309" s="17"/>
      <c r="E1309" s="17"/>
      <c r="F1309" s="17"/>
      <c r="G1309" s="216"/>
      <c r="H1309" s="217"/>
      <c r="I1309" s="17"/>
      <c r="J1309" s="17"/>
      <c r="K1309" s="17"/>
      <c r="L1309" s="17"/>
    </row>
    <row r="1310" spans="1:12" ht="15.75">
      <c r="A1310" s="17"/>
      <c r="B1310" s="17"/>
      <c r="C1310" s="17"/>
      <c r="D1310" s="17"/>
      <c r="E1310" s="17"/>
      <c r="F1310" s="17"/>
      <c r="G1310" s="216"/>
      <c r="H1310" s="217"/>
      <c r="I1310" s="17"/>
      <c r="J1310" s="17"/>
      <c r="K1310" s="17"/>
      <c r="L1310" s="17"/>
    </row>
    <row r="1311" spans="1:12" ht="15.75">
      <c r="A1311" s="17"/>
      <c r="B1311" s="17"/>
      <c r="C1311" s="17"/>
      <c r="D1311" s="17"/>
      <c r="E1311" s="17"/>
      <c r="F1311" s="17"/>
      <c r="G1311" s="216"/>
      <c r="H1311" s="217"/>
      <c r="I1311" s="17"/>
      <c r="J1311" s="17"/>
      <c r="K1311" s="17"/>
      <c r="L1311" s="17"/>
    </row>
    <row r="1312" spans="1:12" ht="15.75">
      <c r="A1312" s="17"/>
      <c r="B1312" s="17"/>
      <c r="C1312" s="17"/>
      <c r="D1312" s="17"/>
      <c r="E1312" s="17"/>
      <c r="F1312" s="17"/>
      <c r="G1312" s="216"/>
      <c r="H1312" s="217"/>
      <c r="I1312" s="17"/>
      <c r="J1312" s="17"/>
      <c r="K1312" s="17"/>
      <c r="L1312" s="17"/>
    </row>
    <row r="1313" spans="1:12" ht="15.75">
      <c r="A1313" s="17"/>
      <c r="B1313" s="17"/>
      <c r="C1313" s="17"/>
      <c r="D1313" s="17"/>
      <c r="E1313" s="17"/>
      <c r="F1313" s="17"/>
      <c r="G1313" s="216"/>
      <c r="H1313" s="217"/>
      <c r="I1313" s="17"/>
      <c r="J1313" s="17"/>
      <c r="K1313" s="17"/>
      <c r="L1313" s="17"/>
    </row>
    <row r="1314" spans="1:12" ht="15.75">
      <c r="A1314" s="17"/>
      <c r="B1314" s="17"/>
      <c r="C1314" s="17"/>
      <c r="D1314" s="17"/>
      <c r="E1314" s="17"/>
      <c r="F1314" s="17"/>
      <c r="G1314" s="216"/>
      <c r="H1314" s="217"/>
      <c r="I1314" s="17"/>
      <c r="J1314" s="17"/>
      <c r="K1314" s="17"/>
      <c r="L1314" s="17"/>
    </row>
    <row r="1315" spans="1:12" ht="15.75">
      <c r="A1315" s="17"/>
      <c r="B1315" s="17"/>
      <c r="C1315" s="17"/>
      <c r="D1315" s="17"/>
      <c r="E1315" s="17"/>
      <c r="F1315" s="17"/>
      <c r="G1315" s="216"/>
      <c r="H1315" s="217"/>
      <c r="I1315" s="17"/>
      <c r="J1315" s="17"/>
      <c r="K1315" s="17"/>
      <c r="L1315" s="17"/>
    </row>
    <row r="1316" spans="1:12" ht="15.75">
      <c r="A1316" s="17"/>
      <c r="B1316" s="17"/>
      <c r="C1316" s="17"/>
      <c r="D1316" s="17"/>
      <c r="E1316" s="17"/>
      <c r="F1316" s="17"/>
      <c r="G1316" s="216"/>
      <c r="H1316" s="217"/>
      <c r="I1316" s="17"/>
      <c r="J1316" s="17"/>
      <c r="K1316" s="17"/>
      <c r="L1316" s="17"/>
    </row>
    <row r="1317" spans="1:12" ht="15.75">
      <c r="A1317" s="17"/>
      <c r="B1317" s="17"/>
      <c r="C1317" s="17"/>
      <c r="D1317" s="17"/>
      <c r="E1317" s="17"/>
      <c r="F1317" s="17"/>
      <c r="G1317" s="216"/>
      <c r="H1317" s="217"/>
      <c r="I1317" s="17"/>
      <c r="J1317" s="17"/>
      <c r="K1317" s="17"/>
      <c r="L1317" s="17"/>
    </row>
    <row r="1318" spans="1:12" ht="15.75">
      <c r="A1318" s="17"/>
      <c r="B1318" s="17"/>
      <c r="C1318" s="17"/>
      <c r="D1318" s="17"/>
      <c r="E1318" s="17"/>
      <c r="F1318" s="17"/>
      <c r="G1318" s="216"/>
      <c r="H1318" s="217"/>
      <c r="I1318" s="17"/>
      <c r="J1318" s="17"/>
      <c r="K1318" s="17"/>
      <c r="L1318" s="17"/>
    </row>
    <row r="1319" spans="1:12" ht="15.75">
      <c r="A1319" s="17"/>
      <c r="B1319" s="17"/>
      <c r="C1319" s="17"/>
      <c r="D1319" s="17"/>
      <c r="E1319" s="17"/>
      <c r="F1319" s="17"/>
      <c r="G1319" s="216"/>
      <c r="H1319" s="217"/>
      <c r="I1319" s="17"/>
      <c r="J1319" s="17"/>
      <c r="K1319" s="17"/>
      <c r="L1319" s="17"/>
    </row>
    <row r="1320" spans="1:12" ht="15.75">
      <c r="A1320" s="17"/>
      <c r="B1320" s="17"/>
      <c r="C1320" s="17"/>
      <c r="D1320" s="17"/>
      <c r="E1320" s="17"/>
      <c r="F1320" s="17"/>
      <c r="G1320" s="216"/>
      <c r="H1320" s="217"/>
      <c r="I1320" s="17"/>
      <c r="J1320" s="17"/>
      <c r="K1320" s="17"/>
      <c r="L1320" s="17"/>
    </row>
    <row r="1321" spans="1:12" ht="15.75">
      <c r="A1321" s="17"/>
      <c r="B1321" s="17"/>
      <c r="C1321" s="17"/>
      <c r="D1321" s="17"/>
      <c r="E1321" s="17"/>
      <c r="F1321" s="17"/>
      <c r="G1321" s="216"/>
      <c r="H1321" s="217"/>
      <c r="I1321" s="17"/>
      <c r="J1321" s="17"/>
      <c r="K1321" s="17"/>
      <c r="L1321" s="17"/>
    </row>
    <row r="1322" spans="1:12" ht="15.75">
      <c r="A1322" s="17"/>
      <c r="B1322" s="17"/>
      <c r="C1322" s="17"/>
      <c r="D1322" s="17"/>
      <c r="E1322" s="17"/>
      <c r="F1322" s="17"/>
      <c r="G1322" s="216"/>
      <c r="H1322" s="217"/>
      <c r="I1322" s="17"/>
      <c r="J1322" s="17"/>
      <c r="K1322" s="17"/>
      <c r="L1322" s="17"/>
    </row>
    <row r="1323" spans="1:12" ht="15.75">
      <c r="A1323" s="17"/>
      <c r="B1323" s="17"/>
      <c r="C1323" s="17"/>
      <c r="D1323" s="17"/>
      <c r="E1323" s="17"/>
      <c r="F1323" s="17"/>
      <c r="G1323" s="216"/>
      <c r="H1323" s="217"/>
      <c r="I1323" s="17"/>
      <c r="J1323" s="17"/>
      <c r="K1323" s="17"/>
      <c r="L1323" s="17"/>
    </row>
    <row r="1324" spans="1:12" ht="15.75">
      <c r="A1324" s="17"/>
      <c r="B1324" s="17"/>
      <c r="C1324" s="17"/>
      <c r="D1324" s="17"/>
      <c r="E1324" s="17"/>
      <c r="F1324" s="17"/>
      <c r="G1324" s="216"/>
      <c r="H1324" s="217"/>
      <c r="I1324" s="17"/>
      <c r="J1324" s="17"/>
      <c r="K1324" s="17"/>
      <c r="L1324" s="17"/>
    </row>
    <row r="1325" spans="1:12" ht="15.75">
      <c r="A1325" s="17"/>
      <c r="B1325" s="17"/>
      <c r="C1325" s="17"/>
      <c r="D1325" s="17"/>
      <c r="E1325" s="17"/>
      <c r="F1325" s="17"/>
      <c r="G1325" s="216"/>
      <c r="H1325" s="217"/>
      <c r="I1325" s="17"/>
      <c r="J1325" s="17"/>
      <c r="K1325" s="17"/>
      <c r="L1325" s="17"/>
    </row>
    <row r="1326" spans="1:12" ht="15.75">
      <c r="A1326" s="17"/>
      <c r="B1326" s="17"/>
      <c r="C1326" s="17"/>
      <c r="D1326" s="17"/>
      <c r="E1326" s="17"/>
      <c r="F1326" s="17"/>
      <c r="G1326" s="216"/>
      <c r="H1326" s="217"/>
      <c r="I1326" s="17"/>
      <c r="J1326" s="17"/>
      <c r="K1326" s="17"/>
      <c r="L1326" s="17"/>
    </row>
    <row r="1327" spans="1:12" ht="15.75">
      <c r="A1327" s="17"/>
      <c r="B1327" s="17"/>
      <c r="C1327" s="17"/>
      <c r="D1327" s="17"/>
      <c r="E1327" s="17"/>
      <c r="F1327" s="17"/>
      <c r="G1327" s="216"/>
      <c r="H1327" s="217"/>
      <c r="I1327" s="17"/>
      <c r="J1327" s="17"/>
      <c r="K1327" s="17"/>
      <c r="L1327" s="17"/>
    </row>
    <row r="1328" spans="1:12" ht="15.75">
      <c r="A1328" s="17"/>
      <c r="B1328" s="17"/>
      <c r="C1328" s="17"/>
      <c r="D1328" s="17"/>
      <c r="E1328" s="17"/>
      <c r="F1328" s="17"/>
      <c r="G1328" s="216"/>
      <c r="H1328" s="217"/>
      <c r="I1328" s="17"/>
      <c r="J1328" s="17"/>
      <c r="K1328" s="17"/>
      <c r="L1328" s="17"/>
    </row>
    <row r="1329" spans="1:12" ht="15.75">
      <c r="A1329" s="17"/>
      <c r="B1329" s="17"/>
      <c r="C1329" s="17"/>
      <c r="D1329" s="17"/>
      <c r="E1329" s="17"/>
      <c r="F1329" s="17"/>
      <c r="G1329" s="216"/>
      <c r="H1329" s="217"/>
      <c r="I1329" s="17"/>
      <c r="J1329" s="17"/>
      <c r="K1329" s="17"/>
      <c r="L1329" s="17"/>
    </row>
    <row r="1330" spans="1:12" ht="15.75">
      <c r="A1330" s="17"/>
      <c r="B1330" s="17"/>
      <c r="C1330" s="17"/>
      <c r="D1330" s="17"/>
      <c r="E1330" s="17"/>
      <c r="F1330" s="17"/>
      <c r="G1330" s="216"/>
      <c r="H1330" s="217"/>
      <c r="I1330" s="17"/>
      <c r="J1330" s="17"/>
      <c r="K1330" s="17"/>
      <c r="L1330" s="17"/>
    </row>
    <row r="1331" spans="1:12" ht="15.75">
      <c r="A1331" s="17"/>
      <c r="B1331" s="17"/>
      <c r="C1331" s="17"/>
      <c r="D1331" s="17"/>
      <c r="E1331" s="17"/>
      <c r="F1331" s="17"/>
      <c r="G1331" s="216"/>
      <c r="H1331" s="217"/>
      <c r="I1331" s="17"/>
      <c r="J1331" s="17"/>
      <c r="K1331" s="17"/>
      <c r="L1331" s="17"/>
    </row>
    <row r="1332" spans="1:12" ht="15.75">
      <c r="A1332" s="17"/>
      <c r="B1332" s="17"/>
      <c r="C1332" s="17"/>
      <c r="D1332" s="17"/>
      <c r="E1332" s="17"/>
      <c r="F1332" s="17"/>
      <c r="G1332" s="216"/>
      <c r="H1332" s="217"/>
      <c r="I1332" s="17"/>
      <c r="J1332" s="17"/>
      <c r="K1332" s="17"/>
      <c r="L1332" s="17"/>
    </row>
    <row r="1333" spans="1:12" ht="15.75">
      <c r="A1333" s="17"/>
      <c r="B1333" s="17"/>
      <c r="C1333" s="17"/>
      <c r="D1333" s="17"/>
      <c r="E1333" s="17"/>
      <c r="F1333" s="17"/>
      <c r="G1333" s="216"/>
      <c r="H1333" s="217"/>
      <c r="I1333" s="17"/>
      <c r="J1333" s="17"/>
      <c r="K1333" s="17"/>
      <c r="L1333" s="17"/>
    </row>
    <row r="1334" spans="1:12" ht="15.75">
      <c r="A1334" s="17"/>
      <c r="B1334" s="17"/>
      <c r="C1334" s="17"/>
      <c r="D1334" s="17"/>
      <c r="E1334" s="17"/>
      <c r="F1334" s="17"/>
      <c r="G1334" s="216"/>
      <c r="H1334" s="217"/>
      <c r="I1334" s="17"/>
      <c r="J1334" s="17"/>
      <c r="K1334" s="17"/>
      <c r="L1334" s="17"/>
    </row>
    <row r="1335" spans="1:12" ht="15.75">
      <c r="A1335" s="17"/>
      <c r="B1335" s="17"/>
      <c r="C1335" s="17"/>
      <c r="D1335" s="17"/>
      <c r="E1335" s="17"/>
      <c r="F1335" s="17"/>
      <c r="G1335" s="216"/>
      <c r="H1335" s="217"/>
      <c r="I1335" s="17"/>
      <c r="J1335" s="17"/>
      <c r="K1335" s="17"/>
      <c r="L1335" s="17"/>
    </row>
    <row r="1336" spans="1:12" ht="15.75">
      <c r="A1336" s="17"/>
      <c r="B1336" s="17"/>
      <c r="C1336" s="17"/>
      <c r="D1336" s="17"/>
      <c r="E1336" s="17"/>
      <c r="F1336" s="17"/>
      <c r="G1336" s="216"/>
      <c r="H1336" s="217"/>
      <c r="I1336" s="17"/>
      <c r="J1336" s="17"/>
      <c r="K1336" s="17"/>
      <c r="L1336" s="17"/>
    </row>
    <row r="1337" spans="1:12" ht="15.75">
      <c r="A1337" s="17"/>
      <c r="B1337" s="17"/>
      <c r="C1337" s="17"/>
      <c r="D1337" s="17"/>
      <c r="E1337" s="17"/>
      <c r="F1337" s="17"/>
      <c r="G1337" s="216"/>
      <c r="H1337" s="217"/>
      <c r="I1337" s="17"/>
      <c r="J1337" s="17"/>
      <c r="K1337" s="17"/>
      <c r="L1337" s="17"/>
    </row>
    <row r="1338" spans="1:12" ht="15.75">
      <c r="A1338" s="17"/>
      <c r="B1338" s="17"/>
      <c r="C1338" s="17"/>
      <c r="D1338" s="17"/>
      <c r="E1338" s="17"/>
      <c r="F1338" s="17"/>
      <c r="G1338" s="216"/>
      <c r="H1338" s="217"/>
      <c r="I1338" s="17"/>
      <c r="J1338" s="17"/>
      <c r="K1338" s="17"/>
      <c r="L1338" s="17"/>
    </row>
    <row r="1339" spans="1:12" ht="15.75">
      <c r="A1339" s="17"/>
      <c r="B1339" s="17"/>
      <c r="C1339" s="17"/>
      <c r="D1339" s="17"/>
      <c r="E1339" s="17"/>
      <c r="F1339" s="17"/>
      <c r="G1339" s="216"/>
      <c r="H1339" s="217"/>
      <c r="I1339" s="17"/>
      <c r="J1339" s="17"/>
      <c r="K1339" s="17"/>
      <c r="L1339" s="17"/>
    </row>
    <row r="1340" spans="1:12" ht="15.75">
      <c r="A1340" s="17"/>
      <c r="B1340" s="17"/>
      <c r="C1340" s="17"/>
      <c r="D1340" s="17"/>
      <c r="E1340" s="17"/>
      <c r="F1340" s="17"/>
      <c r="G1340" s="216"/>
      <c r="H1340" s="217"/>
      <c r="I1340" s="17"/>
      <c r="J1340" s="17"/>
      <c r="K1340" s="17"/>
      <c r="L1340" s="17"/>
    </row>
    <row r="1341" spans="1:12" ht="15.75">
      <c r="A1341" s="17"/>
      <c r="B1341" s="17"/>
      <c r="C1341" s="17"/>
      <c r="D1341" s="17"/>
      <c r="E1341" s="17"/>
      <c r="F1341" s="17"/>
      <c r="G1341" s="216"/>
      <c r="H1341" s="217"/>
      <c r="I1341" s="17"/>
      <c r="J1341" s="17"/>
      <c r="K1341" s="17"/>
      <c r="L1341" s="17"/>
    </row>
    <row r="1342" spans="1:12" ht="15.75">
      <c r="A1342" s="17"/>
      <c r="B1342" s="17"/>
      <c r="C1342" s="17"/>
      <c r="D1342" s="17"/>
      <c r="E1342" s="17"/>
      <c r="F1342" s="17"/>
      <c r="G1342" s="216"/>
      <c r="H1342" s="217"/>
      <c r="I1342" s="17"/>
      <c r="J1342" s="17"/>
      <c r="K1342" s="17"/>
      <c r="L1342" s="17"/>
    </row>
    <row r="1343" spans="1:12" ht="15.75">
      <c r="A1343" s="17"/>
      <c r="B1343" s="17"/>
      <c r="C1343" s="17"/>
      <c r="D1343" s="17"/>
      <c r="E1343" s="17"/>
      <c r="F1343" s="17"/>
      <c r="G1343" s="216"/>
      <c r="H1343" s="217"/>
      <c r="I1343" s="17"/>
      <c r="J1343" s="17"/>
      <c r="K1343" s="17"/>
      <c r="L1343" s="17"/>
    </row>
    <row r="1344" spans="1:12" ht="15.75">
      <c r="A1344" s="17"/>
      <c r="B1344" s="17"/>
      <c r="C1344" s="17"/>
      <c r="D1344" s="17"/>
      <c r="E1344" s="17"/>
      <c r="F1344" s="17"/>
      <c r="G1344" s="216"/>
      <c r="H1344" s="217"/>
      <c r="I1344" s="17"/>
      <c r="J1344" s="17"/>
      <c r="K1344" s="17"/>
      <c r="L1344" s="17"/>
    </row>
    <row r="1345" spans="1:12" ht="15.75">
      <c r="A1345" s="17"/>
      <c r="B1345" s="17"/>
      <c r="C1345" s="17"/>
      <c r="D1345" s="17"/>
      <c r="E1345" s="17"/>
      <c r="F1345" s="17"/>
      <c r="G1345" s="216"/>
      <c r="H1345" s="217"/>
      <c r="I1345" s="17"/>
      <c r="J1345" s="17"/>
      <c r="K1345" s="17"/>
      <c r="L1345" s="17"/>
    </row>
    <row r="1346" spans="1:12" ht="15.75">
      <c r="A1346" s="17"/>
      <c r="B1346" s="17"/>
      <c r="C1346" s="17"/>
      <c r="D1346" s="17"/>
      <c r="E1346" s="17"/>
      <c r="F1346" s="17"/>
      <c r="G1346" s="216"/>
      <c r="H1346" s="217"/>
      <c r="I1346" s="17"/>
      <c r="J1346" s="17"/>
      <c r="K1346" s="17"/>
      <c r="L1346" s="17"/>
    </row>
    <row r="1347" spans="1:12" ht="15.75">
      <c r="A1347" s="17"/>
      <c r="B1347" s="17"/>
      <c r="C1347" s="17"/>
      <c r="D1347" s="17"/>
      <c r="E1347" s="17"/>
      <c r="F1347" s="17"/>
      <c r="G1347" s="216"/>
      <c r="H1347" s="217"/>
      <c r="I1347" s="17"/>
      <c r="J1347" s="17"/>
      <c r="K1347" s="17"/>
      <c r="L1347" s="17"/>
    </row>
    <row r="1348" spans="1:12" ht="15.75">
      <c r="A1348" s="17"/>
      <c r="B1348" s="17"/>
      <c r="C1348" s="17"/>
      <c r="D1348" s="17"/>
      <c r="E1348" s="17"/>
      <c r="F1348" s="17"/>
      <c r="G1348" s="216"/>
      <c r="H1348" s="217"/>
      <c r="I1348" s="17"/>
      <c r="J1348" s="17"/>
      <c r="K1348" s="17"/>
      <c r="L1348" s="17"/>
    </row>
    <row r="1349" spans="1:12" ht="15.75">
      <c r="A1349" s="17"/>
      <c r="B1349" s="17"/>
      <c r="C1349" s="17"/>
      <c r="D1349" s="17"/>
      <c r="E1349" s="17"/>
      <c r="F1349" s="17"/>
      <c r="G1349" s="216"/>
      <c r="H1349" s="217"/>
      <c r="I1349" s="17"/>
      <c r="J1349" s="17"/>
      <c r="K1349" s="17"/>
      <c r="L1349" s="17"/>
    </row>
    <row r="1350" spans="1:12" ht="15.75">
      <c r="A1350" s="17"/>
      <c r="B1350" s="17"/>
      <c r="C1350" s="17"/>
      <c r="D1350" s="17"/>
      <c r="E1350" s="17"/>
      <c r="F1350" s="17"/>
      <c r="G1350" s="216"/>
      <c r="H1350" s="217"/>
      <c r="I1350" s="17"/>
      <c r="J1350" s="17"/>
      <c r="K1350" s="17"/>
      <c r="L1350" s="17"/>
    </row>
    <row r="1351" spans="1:12" ht="15.75">
      <c r="A1351" s="17"/>
      <c r="B1351" s="17"/>
      <c r="C1351" s="17"/>
      <c r="D1351" s="17"/>
      <c r="E1351" s="17"/>
      <c r="F1351" s="17"/>
      <c r="G1351" s="216"/>
      <c r="H1351" s="217"/>
      <c r="I1351" s="17"/>
      <c r="J1351" s="17"/>
      <c r="K1351" s="17"/>
      <c r="L1351" s="17"/>
    </row>
    <row r="1352" spans="1:12" ht="15.75">
      <c r="A1352" s="17"/>
      <c r="B1352" s="17"/>
      <c r="C1352" s="17"/>
      <c r="D1352" s="17"/>
      <c r="E1352" s="17"/>
      <c r="F1352" s="17"/>
      <c r="G1352" s="216"/>
      <c r="H1352" s="217"/>
      <c r="I1352" s="17"/>
      <c r="J1352" s="17"/>
      <c r="K1352" s="17"/>
      <c r="L1352" s="17"/>
    </row>
    <row r="1353" spans="1:12" ht="15.75">
      <c r="A1353" s="17"/>
      <c r="B1353" s="17"/>
      <c r="C1353" s="17"/>
      <c r="D1353" s="17"/>
      <c r="E1353" s="17"/>
      <c r="F1353" s="17"/>
      <c r="G1353" s="216"/>
      <c r="H1353" s="217"/>
      <c r="I1353" s="17"/>
      <c r="J1353" s="17"/>
      <c r="K1353" s="17"/>
      <c r="L1353" s="17"/>
    </row>
    <row r="1354" spans="1:12" ht="15.75">
      <c r="A1354" s="17"/>
      <c r="B1354" s="17"/>
      <c r="C1354" s="17"/>
      <c r="D1354" s="17"/>
      <c r="E1354" s="17"/>
      <c r="F1354" s="17"/>
      <c r="G1354" s="216"/>
      <c r="H1354" s="217"/>
      <c r="I1354" s="17"/>
      <c r="J1354" s="17"/>
      <c r="K1354" s="17"/>
      <c r="L1354" s="17"/>
    </row>
    <row r="1355" spans="1:12" ht="15.75">
      <c r="A1355" s="17"/>
      <c r="B1355" s="17"/>
      <c r="C1355" s="17"/>
      <c r="D1355" s="17"/>
      <c r="E1355" s="17"/>
      <c r="F1355" s="17"/>
      <c r="G1355" s="216"/>
      <c r="H1355" s="217"/>
      <c r="I1355" s="17"/>
      <c r="J1355" s="17"/>
      <c r="K1355" s="17"/>
      <c r="L1355" s="17"/>
    </row>
    <row r="1356" spans="1:12" ht="15.75">
      <c r="A1356" s="17"/>
      <c r="B1356" s="17"/>
      <c r="C1356" s="17"/>
      <c r="D1356" s="17"/>
      <c r="E1356" s="17"/>
      <c r="F1356" s="17"/>
      <c r="G1356" s="216"/>
      <c r="H1356" s="217"/>
      <c r="I1356" s="17"/>
      <c r="J1356" s="17"/>
      <c r="K1356" s="17"/>
      <c r="L1356" s="17"/>
    </row>
    <row r="1357" spans="1:12" ht="15.75">
      <c r="A1357" s="17"/>
      <c r="B1357" s="17"/>
      <c r="C1357" s="17"/>
      <c r="D1357" s="17"/>
      <c r="E1357" s="17"/>
      <c r="F1357" s="17"/>
      <c r="G1357" s="216"/>
      <c r="H1357" s="217"/>
      <c r="I1357" s="17"/>
      <c r="J1357" s="17"/>
      <c r="K1357" s="17"/>
      <c r="L1357" s="17"/>
    </row>
    <row r="1358" spans="1:12" ht="15.75">
      <c r="A1358" s="17"/>
      <c r="B1358" s="17"/>
      <c r="C1358" s="17"/>
      <c r="D1358" s="17"/>
      <c r="E1358" s="17"/>
      <c r="F1358" s="17"/>
      <c r="G1358" s="216"/>
      <c r="H1358" s="217"/>
      <c r="I1358" s="17"/>
      <c r="J1358" s="17"/>
      <c r="K1358" s="17"/>
      <c r="L1358" s="17"/>
    </row>
    <row r="1359" spans="1:12" ht="15.75">
      <c r="A1359" s="17"/>
      <c r="B1359" s="17"/>
      <c r="C1359" s="17"/>
      <c r="D1359" s="17"/>
      <c r="E1359" s="17"/>
      <c r="F1359" s="17"/>
      <c r="G1359" s="216"/>
      <c r="H1359" s="217"/>
      <c r="I1359" s="17"/>
      <c r="J1359" s="17"/>
      <c r="K1359" s="17"/>
      <c r="L1359" s="17"/>
    </row>
    <row r="1360" spans="1:12" ht="15.75">
      <c r="A1360" s="17"/>
      <c r="B1360" s="17"/>
      <c r="C1360" s="17"/>
      <c r="D1360" s="17"/>
      <c r="E1360" s="17"/>
      <c r="F1360" s="17"/>
      <c r="G1360" s="216"/>
      <c r="H1360" s="217"/>
      <c r="I1360" s="17"/>
      <c r="J1360" s="17"/>
      <c r="K1360" s="17"/>
      <c r="L1360" s="17"/>
    </row>
    <row r="1361" spans="1:12" ht="15.75">
      <c r="A1361" s="17"/>
      <c r="B1361" s="17"/>
      <c r="C1361" s="17"/>
      <c r="D1361" s="17"/>
      <c r="E1361" s="17"/>
      <c r="F1361" s="17"/>
      <c r="G1361" s="216"/>
      <c r="H1361" s="217"/>
      <c r="I1361" s="17"/>
      <c r="J1361" s="17"/>
      <c r="K1361" s="17"/>
      <c r="L1361" s="17"/>
    </row>
    <row r="1362" spans="1:12" ht="15.75">
      <c r="A1362" s="17"/>
      <c r="B1362" s="17"/>
      <c r="C1362" s="17"/>
      <c r="D1362" s="17"/>
      <c r="E1362" s="17"/>
      <c r="F1362" s="17"/>
      <c r="G1362" s="216"/>
      <c r="H1362" s="217"/>
      <c r="I1362" s="17"/>
      <c r="J1362" s="17"/>
      <c r="K1362" s="17"/>
      <c r="L1362" s="17"/>
    </row>
    <row r="1363" spans="1:12" ht="15.75">
      <c r="A1363" s="17"/>
      <c r="B1363" s="17"/>
      <c r="C1363" s="17"/>
      <c r="D1363" s="17"/>
      <c r="E1363" s="17"/>
      <c r="F1363" s="17"/>
      <c r="G1363" s="216"/>
      <c r="H1363" s="217"/>
      <c r="I1363" s="17"/>
      <c r="J1363" s="17"/>
      <c r="K1363" s="17"/>
      <c r="L1363" s="17"/>
    </row>
    <row r="1364" spans="1:12" ht="15.75">
      <c r="A1364" s="17"/>
      <c r="B1364" s="17"/>
      <c r="C1364" s="17"/>
      <c r="D1364" s="17"/>
      <c r="E1364" s="17"/>
      <c r="F1364" s="17"/>
      <c r="G1364" s="216"/>
      <c r="H1364" s="217"/>
      <c r="I1364" s="17"/>
      <c r="J1364" s="17"/>
      <c r="K1364" s="17"/>
      <c r="L1364" s="17"/>
    </row>
    <row r="1365" spans="1:12" ht="15.75">
      <c r="A1365" s="17"/>
      <c r="B1365" s="17"/>
      <c r="C1365" s="17"/>
      <c r="D1365" s="17"/>
      <c r="E1365" s="17"/>
      <c r="F1365" s="17"/>
      <c r="G1365" s="216"/>
      <c r="H1365" s="217"/>
      <c r="I1365" s="17"/>
      <c r="J1365" s="17"/>
      <c r="K1365" s="17"/>
      <c r="L1365" s="17"/>
    </row>
    <row r="1366" spans="1:12" ht="15.75">
      <c r="A1366" s="17"/>
      <c r="B1366" s="17"/>
      <c r="C1366" s="17"/>
      <c r="D1366" s="17"/>
      <c r="E1366" s="17"/>
      <c r="F1366" s="17"/>
      <c r="G1366" s="216"/>
      <c r="H1366" s="217"/>
      <c r="I1366" s="17"/>
      <c r="J1366" s="17"/>
      <c r="K1366" s="17"/>
      <c r="L1366" s="17"/>
    </row>
    <row r="1367" spans="1:12" ht="15.75">
      <c r="A1367" s="17"/>
      <c r="B1367" s="17"/>
      <c r="C1367" s="17"/>
      <c r="D1367" s="17"/>
      <c r="E1367" s="17"/>
      <c r="F1367" s="17"/>
      <c r="G1367" s="216"/>
      <c r="H1367" s="217"/>
      <c r="I1367" s="17"/>
      <c r="J1367" s="17"/>
      <c r="K1367" s="17"/>
      <c r="L1367" s="17"/>
    </row>
    <row r="1368" spans="1:12" ht="15.75">
      <c r="A1368" s="17"/>
      <c r="B1368" s="17"/>
      <c r="C1368" s="17"/>
      <c r="D1368" s="17"/>
      <c r="E1368" s="17"/>
      <c r="F1368" s="17"/>
      <c r="G1368" s="216"/>
      <c r="H1368" s="217"/>
      <c r="I1368" s="17"/>
      <c r="J1368" s="17"/>
      <c r="K1368" s="17"/>
      <c r="L1368" s="17"/>
    </row>
    <row r="1369" spans="1:12" ht="15.75">
      <c r="A1369" s="17"/>
      <c r="B1369" s="17"/>
      <c r="C1369" s="17"/>
      <c r="D1369" s="17"/>
      <c r="E1369" s="17"/>
      <c r="F1369" s="17"/>
      <c r="G1369" s="216"/>
      <c r="H1369" s="217"/>
      <c r="I1369" s="17"/>
      <c r="J1369" s="17"/>
      <c r="K1369" s="17"/>
      <c r="L1369" s="17"/>
    </row>
    <row r="1370" spans="1:12" ht="15.75">
      <c r="A1370" s="17"/>
      <c r="B1370" s="17"/>
      <c r="C1370" s="17"/>
      <c r="D1370" s="17"/>
      <c r="E1370" s="17"/>
      <c r="F1370" s="17"/>
      <c r="G1370" s="216"/>
      <c r="H1370" s="217"/>
      <c r="I1370" s="17"/>
      <c r="J1370" s="17"/>
      <c r="K1370" s="17"/>
      <c r="L1370" s="17"/>
    </row>
    <row r="1371" spans="1:12" ht="15.75">
      <c r="A1371" s="17"/>
      <c r="B1371" s="17"/>
      <c r="C1371" s="17"/>
      <c r="D1371" s="17"/>
      <c r="E1371" s="17"/>
      <c r="F1371" s="17"/>
      <c r="G1371" s="216"/>
      <c r="H1371" s="217"/>
      <c r="I1371" s="17"/>
      <c r="J1371" s="17"/>
      <c r="K1371" s="17"/>
      <c r="L1371" s="17"/>
    </row>
    <row r="1372" spans="1:12" ht="15.75">
      <c r="A1372" s="17"/>
      <c r="B1372" s="17"/>
      <c r="C1372" s="17"/>
      <c r="D1372" s="17"/>
      <c r="E1372" s="17"/>
      <c r="F1372" s="17"/>
      <c r="G1372" s="216"/>
      <c r="H1372" s="217"/>
      <c r="I1372" s="17"/>
      <c r="J1372" s="17"/>
      <c r="K1372" s="17"/>
      <c r="L1372" s="17"/>
    </row>
    <row r="1373" spans="1:12" ht="15.75">
      <c r="A1373" s="17"/>
      <c r="B1373" s="17"/>
      <c r="C1373" s="17"/>
      <c r="D1373" s="17"/>
      <c r="E1373" s="17"/>
      <c r="F1373" s="17"/>
      <c r="G1373" s="216"/>
      <c r="H1373" s="217"/>
      <c r="I1373" s="17"/>
      <c r="J1373" s="17"/>
      <c r="K1373" s="17"/>
      <c r="L1373" s="17"/>
    </row>
    <row r="1374" spans="1:12" ht="15.75">
      <c r="A1374" s="17"/>
      <c r="B1374" s="17"/>
      <c r="C1374" s="17"/>
      <c r="D1374" s="17"/>
      <c r="E1374" s="17"/>
      <c r="F1374" s="17"/>
      <c r="G1374" s="216"/>
      <c r="H1374" s="217"/>
      <c r="I1374" s="17"/>
      <c r="J1374" s="17"/>
      <c r="K1374" s="17"/>
      <c r="L1374" s="17"/>
    </row>
    <row r="1375" spans="1:12" ht="15.75">
      <c r="A1375" s="17"/>
      <c r="B1375" s="17"/>
      <c r="C1375" s="17"/>
      <c r="D1375" s="17"/>
      <c r="E1375" s="17"/>
      <c r="F1375" s="17"/>
      <c r="G1375" s="216"/>
      <c r="H1375" s="217"/>
      <c r="I1375" s="17"/>
      <c r="J1375" s="17"/>
      <c r="K1375" s="17"/>
      <c r="L1375" s="17"/>
    </row>
    <row r="1376" spans="1:12" ht="15.75">
      <c r="A1376" s="17"/>
      <c r="B1376" s="17"/>
      <c r="C1376" s="17"/>
      <c r="D1376" s="17"/>
      <c r="E1376" s="17"/>
      <c r="F1376" s="17"/>
      <c r="G1376" s="216"/>
      <c r="H1376" s="217"/>
      <c r="I1376" s="17"/>
      <c r="J1376" s="17"/>
      <c r="K1376" s="17"/>
      <c r="L1376" s="17"/>
    </row>
    <row r="1377" spans="1:12" ht="15.75">
      <c r="A1377" s="17"/>
      <c r="B1377" s="17"/>
      <c r="C1377" s="17"/>
      <c r="D1377" s="17"/>
      <c r="E1377" s="17"/>
      <c r="F1377" s="17"/>
      <c r="G1377" s="216"/>
      <c r="H1377" s="217"/>
      <c r="I1377" s="17"/>
      <c r="J1377" s="17"/>
      <c r="K1377" s="17"/>
      <c r="L1377" s="17"/>
    </row>
    <row r="1378" spans="1:12" ht="15.75">
      <c r="A1378" s="17"/>
      <c r="B1378" s="17"/>
      <c r="C1378" s="17"/>
      <c r="D1378" s="17"/>
      <c r="E1378" s="17"/>
      <c r="F1378" s="17"/>
      <c r="G1378" s="216"/>
      <c r="H1378" s="217"/>
      <c r="I1378" s="17"/>
      <c r="J1378" s="17"/>
      <c r="K1378" s="17"/>
      <c r="L1378" s="17"/>
    </row>
    <row r="1379" spans="1:12" ht="15.75">
      <c r="A1379" s="17"/>
      <c r="B1379" s="17"/>
      <c r="C1379" s="17"/>
      <c r="D1379" s="17"/>
      <c r="E1379" s="17"/>
      <c r="F1379" s="17"/>
      <c r="G1379" s="216"/>
      <c r="H1379" s="217"/>
      <c r="I1379" s="17"/>
      <c r="J1379" s="17"/>
      <c r="K1379" s="17"/>
      <c r="L1379" s="17"/>
    </row>
    <row r="1380" spans="1:12" ht="15.75">
      <c r="A1380" s="17"/>
      <c r="B1380" s="17"/>
      <c r="C1380" s="17"/>
      <c r="D1380" s="17"/>
      <c r="E1380" s="17"/>
      <c r="F1380" s="17"/>
      <c r="G1380" s="216"/>
      <c r="H1380" s="217"/>
      <c r="I1380" s="17"/>
      <c r="J1380" s="17"/>
      <c r="K1380" s="17"/>
      <c r="L1380" s="17"/>
    </row>
    <row r="1381" spans="1:12" ht="15.75">
      <c r="A1381" s="17"/>
      <c r="B1381" s="17"/>
      <c r="C1381" s="17"/>
      <c r="D1381" s="17"/>
      <c r="E1381" s="17"/>
      <c r="F1381" s="17"/>
      <c r="G1381" s="216"/>
      <c r="H1381" s="217"/>
      <c r="I1381" s="17"/>
      <c r="J1381" s="17"/>
      <c r="K1381" s="17"/>
      <c r="L1381" s="17"/>
    </row>
    <row r="1382" spans="1:12" ht="15.75">
      <c r="A1382" s="17"/>
      <c r="B1382" s="17"/>
      <c r="C1382" s="17"/>
      <c r="D1382" s="17"/>
      <c r="E1382" s="17"/>
      <c r="F1382" s="17"/>
      <c r="G1382" s="216"/>
      <c r="H1382" s="217"/>
      <c r="I1382" s="17"/>
      <c r="J1382" s="17"/>
      <c r="K1382" s="17"/>
      <c r="L1382" s="17"/>
    </row>
    <row r="1383" spans="1:12" ht="15.75">
      <c r="A1383" s="17"/>
      <c r="B1383" s="17"/>
      <c r="C1383" s="17"/>
      <c r="D1383" s="17"/>
      <c r="E1383" s="17"/>
      <c r="F1383" s="17"/>
      <c r="G1383" s="216"/>
      <c r="H1383" s="217"/>
      <c r="I1383" s="17"/>
      <c r="J1383" s="17"/>
      <c r="K1383" s="17"/>
      <c r="L1383" s="17"/>
    </row>
    <row r="1384" spans="1:12" ht="15.75">
      <c r="A1384" s="17"/>
      <c r="B1384" s="17"/>
      <c r="C1384" s="17"/>
      <c r="D1384" s="17"/>
      <c r="E1384" s="17"/>
      <c r="F1384" s="17"/>
      <c r="G1384" s="216"/>
      <c r="H1384" s="217"/>
      <c r="I1384" s="17"/>
      <c r="J1384" s="17"/>
      <c r="K1384" s="17"/>
      <c r="L1384" s="17"/>
    </row>
    <row r="1385" spans="1:12" ht="15.75">
      <c r="A1385" s="17"/>
      <c r="B1385" s="17"/>
      <c r="C1385" s="17"/>
      <c r="D1385" s="17"/>
      <c r="E1385" s="17"/>
      <c r="F1385" s="17"/>
      <c r="G1385" s="216"/>
      <c r="H1385" s="217"/>
      <c r="I1385" s="17"/>
      <c r="J1385" s="17"/>
      <c r="K1385" s="17"/>
      <c r="L1385" s="17"/>
    </row>
    <row r="1386" spans="1:12" ht="15.75">
      <c r="A1386" s="17"/>
      <c r="B1386" s="17"/>
      <c r="C1386" s="17"/>
      <c r="D1386" s="17"/>
      <c r="E1386" s="17"/>
      <c r="F1386" s="17"/>
      <c r="G1386" s="216"/>
      <c r="H1386" s="217"/>
      <c r="I1386" s="17"/>
      <c r="J1386" s="17"/>
      <c r="K1386" s="17"/>
      <c r="L1386" s="17"/>
    </row>
    <row r="1387" spans="1:12" ht="15.75">
      <c r="A1387" s="17"/>
      <c r="B1387" s="17"/>
      <c r="C1387" s="17"/>
      <c r="D1387" s="17"/>
      <c r="E1387" s="17"/>
      <c r="F1387" s="17"/>
      <c r="G1387" s="216"/>
      <c r="H1387" s="217"/>
      <c r="I1387" s="17"/>
      <c r="J1387" s="17"/>
      <c r="K1387" s="17"/>
      <c r="L1387" s="17"/>
    </row>
    <row r="1388" spans="1:12" ht="15.75">
      <c r="A1388" s="17"/>
      <c r="B1388" s="17"/>
      <c r="C1388" s="17"/>
      <c r="D1388" s="17"/>
      <c r="E1388" s="17"/>
      <c r="F1388" s="17"/>
      <c r="G1388" s="216"/>
      <c r="H1388" s="217"/>
      <c r="I1388" s="17"/>
      <c r="J1388" s="17"/>
      <c r="K1388" s="17"/>
      <c r="L1388" s="17"/>
    </row>
    <row r="1389" spans="1:12" ht="15.75">
      <c r="A1389" s="17"/>
      <c r="B1389" s="17"/>
      <c r="C1389" s="17"/>
      <c r="D1389" s="17"/>
      <c r="E1389" s="17"/>
      <c r="F1389" s="17"/>
      <c r="G1389" s="216"/>
      <c r="H1389" s="217"/>
      <c r="I1389" s="17"/>
      <c r="J1389" s="17"/>
      <c r="K1389" s="17"/>
      <c r="L1389" s="17"/>
    </row>
    <row r="1390" spans="1:12" ht="15.75">
      <c r="A1390" s="17"/>
      <c r="B1390" s="17"/>
      <c r="C1390" s="17"/>
      <c r="D1390" s="17"/>
      <c r="E1390" s="17"/>
      <c r="F1390" s="17"/>
      <c r="G1390" s="216"/>
      <c r="H1390" s="217"/>
      <c r="I1390" s="17"/>
      <c r="J1390" s="17"/>
      <c r="K1390" s="17"/>
      <c r="L1390" s="17"/>
    </row>
    <row r="1391" spans="1:12" ht="15.75">
      <c r="A1391" s="17"/>
      <c r="B1391" s="17"/>
      <c r="C1391" s="17"/>
      <c r="D1391" s="17"/>
      <c r="E1391" s="17"/>
      <c r="F1391" s="17"/>
      <c r="G1391" s="216"/>
      <c r="H1391" s="217"/>
      <c r="I1391" s="17"/>
      <c r="J1391" s="17"/>
      <c r="K1391" s="17"/>
      <c r="L1391" s="17"/>
    </row>
    <row r="1392" spans="1:12" ht="15.75">
      <c r="A1392" s="17"/>
      <c r="B1392" s="17"/>
      <c r="C1392" s="17"/>
      <c r="D1392" s="17"/>
      <c r="E1392" s="17"/>
      <c r="F1392" s="17"/>
      <c r="G1392" s="216"/>
      <c r="H1392" s="217"/>
      <c r="I1392" s="17"/>
      <c r="J1392" s="17"/>
      <c r="K1392" s="17"/>
      <c r="L1392" s="17"/>
    </row>
    <row r="1393" spans="1:12" ht="15.75">
      <c r="A1393" s="17"/>
      <c r="B1393" s="17"/>
      <c r="C1393" s="17"/>
      <c r="D1393" s="17"/>
      <c r="E1393" s="17"/>
      <c r="F1393" s="17"/>
      <c r="G1393" s="216"/>
      <c r="H1393" s="217"/>
      <c r="I1393" s="17"/>
      <c r="J1393" s="17"/>
      <c r="K1393" s="17"/>
      <c r="L1393" s="17"/>
    </row>
    <row r="1394" spans="1:12" ht="15.75">
      <c r="A1394" s="17"/>
      <c r="B1394" s="17"/>
      <c r="C1394" s="17"/>
      <c r="D1394" s="17"/>
      <c r="E1394" s="17"/>
      <c r="F1394" s="17"/>
      <c r="G1394" s="216"/>
      <c r="H1394" s="217"/>
      <c r="I1394" s="17"/>
      <c r="J1394" s="17"/>
      <c r="K1394" s="17"/>
      <c r="L1394" s="17"/>
    </row>
    <row r="1395" spans="1:12" ht="15.75">
      <c r="A1395" s="17"/>
      <c r="B1395" s="17"/>
      <c r="C1395" s="17"/>
      <c r="D1395" s="17"/>
      <c r="E1395" s="17"/>
      <c r="F1395" s="17"/>
      <c r="G1395" s="216"/>
      <c r="H1395" s="217"/>
      <c r="I1395" s="17"/>
      <c r="J1395" s="17"/>
      <c r="K1395" s="17"/>
      <c r="L1395" s="17"/>
    </row>
    <row r="1396" spans="1:12" ht="15.75">
      <c r="A1396" s="17"/>
      <c r="B1396" s="17"/>
      <c r="C1396" s="17"/>
      <c r="D1396" s="17"/>
      <c r="E1396" s="17"/>
      <c r="F1396" s="17"/>
      <c r="G1396" s="216"/>
      <c r="H1396" s="217"/>
      <c r="I1396" s="17"/>
      <c r="J1396" s="17"/>
      <c r="K1396" s="17"/>
      <c r="L1396" s="17"/>
    </row>
    <row r="1397" spans="1:12" ht="15.75">
      <c r="A1397" s="17"/>
      <c r="B1397" s="17"/>
      <c r="C1397" s="17"/>
      <c r="D1397" s="17"/>
      <c r="E1397" s="17"/>
      <c r="F1397" s="17"/>
      <c r="G1397" s="216"/>
      <c r="H1397" s="217"/>
      <c r="I1397" s="17"/>
      <c r="J1397" s="17"/>
      <c r="K1397" s="17"/>
      <c r="L1397" s="17"/>
    </row>
    <row r="1398" spans="1:12" ht="15.75">
      <c r="A1398" s="17"/>
      <c r="B1398" s="17"/>
      <c r="C1398" s="17"/>
      <c r="D1398" s="17"/>
      <c r="E1398" s="17"/>
      <c r="F1398" s="17"/>
      <c r="G1398" s="216"/>
      <c r="H1398" s="217"/>
      <c r="I1398" s="17"/>
      <c r="J1398" s="17"/>
      <c r="K1398" s="17"/>
      <c r="L1398" s="17"/>
    </row>
    <row r="1399" spans="1:12" ht="15.75">
      <c r="A1399" s="17"/>
      <c r="B1399" s="17"/>
      <c r="C1399" s="17"/>
      <c r="D1399" s="17"/>
      <c r="E1399" s="17"/>
      <c r="F1399" s="17"/>
      <c r="G1399" s="216"/>
      <c r="H1399" s="217"/>
      <c r="I1399" s="17"/>
      <c r="J1399" s="17"/>
      <c r="K1399" s="17"/>
      <c r="L1399" s="17"/>
    </row>
    <row r="1400" spans="1:12" ht="15.75">
      <c r="A1400" s="17"/>
      <c r="B1400" s="17"/>
      <c r="C1400" s="17"/>
      <c r="D1400" s="17"/>
      <c r="E1400" s="17"/>
      <c r="F1400" s="17"/>
      <c r="G1400" s="216"/>
      <c r="H1400" s="217"/>
      <c r="I1400" s="17"/>
      <c r="J1400" s="17"/>
      <c r="K1400" s="17"/>
      <c r="L1400" s="17"/>
    </row>
    <row r="1401" spans="1:12" ht="15.75">
      <c r="A1401" s="17"/>
      <c r="B1401" s="17"/>
      <c r="C1401" s="17"/>
      <c r="D1401" s="17"/>
      <c r="E1401" s="17"/>
      <c r="F1401" s="17"/>
      <c r="G1401" s="216"/>
      <c r="H1401" s="217"/>
      <c r="I1401" s="17"/>
      <c r="J1401" s="17"/>
      <c r="K1401" s="17"/>
      <c r="L1401" s="17"/>
    </row>
    <row r="1402" spans="1:12" ht="15.75">
      <c r="A1402" s="17"/>
      <c r="B1402" s="17"/>
      <c r="C1402" s="17"/>
      <c r="D1402" s="17"/>
      <c r="E1402" s="17"/>
      <c r="F1402" s="17"/>
      <c r="G1402" s="216"/>
      <c r="H1402" s="217"/>
      <c r="I1402" s="17"/>
      <c r="J1402" s="17"/>
      <c r="K1402" s="17"/>
      <c r="L1402" s="17"/>
    </row>
    <row r="1403" spans="1:12" ht="15.75">
      <c r="A1403" s="17"/>
      <c r="B1403" s="17"/>
      <c r="C1403" s="17"/>
      <c r="D1403" s="17"/>
      <c r="E1403" s="17"/>
      <c r="F1403" s="17"/>
      <c r="G1403" s="216"/>
      <c r="H1403" s="217"/>
      <c r="I1403" s="17"/>
      <c r="J1403" s="17"/>
      <c r="K1403" s="17"/>
      <c r="L1403" s="17"/>
    </row>
    <row r="1404" spans="1:12" ht="15.75">
      <c r="A1404" s="17"/>
      <c r="B1404" s="17"/>
      <c r="C1404" s="17"/>
      <c r="D1404" s="17"/>
      <c r="E1404" s="17"/>
      <c r="F1404" s="17"/>
      <c r="G1404" s="216"/>
      <c r="H1404" s="217"/>
      <c r="I1404" s="17"/>
      <c r="J1404" s="17"/>
      <c r="K1404" s="17"/>
      <c r="L1404" s="17"/>
    </row>
    <row r="1405" spans="1:12" ht="15.75">
      <c r="A1405" s="17"/>
      <c r="B1405" s="17"/>
      <c r="C1405" s="17"/>
      <c r="D1405" s="17"/>
      <c r="E1405" s="17"/>
      <c r="F1405" s="17"/>
      <c r="G1405" s="216"/>
      <c r="H1405" s="217"/>
      <c r="I1405" s="17"/>
      <c r="J1405" s="17"/>
      <c r="K1405" s="17"/>
      <c r="L1405" s="17"/>
    </row>
    <row r="1406" spans="1:12" ht="15.75">
      <c r="A1406" s="17"/>
      <c r="B1406" s="17"/>
      <c r="C1406" s="17"/>
      <c r="D1406" s="17"/>
      <c r="E1406" s="17"/>
      <c r="F1406" s="17"/>
      <c r="G1406" s="216"/>
      <c r="H1406" s="217"/>
      <c r="I1406" s="17"/>
      <c r="J1406" s="17"/>
      <c r="K1406" s="17"/>
      <c r="L1406" s="17"/>
    </row>
    <row r="1407" spans="1:12" ht="15.75">
      <c r="A1407" s="17"/>
      <c r="B1407" s="17"/>
      <c r="C1407" s="17"/>
      <c r="D1407" s="17"/>
      <c r="E1407" s="17"/>
      <c r="F1407" s="17"/>
      <c r="G1407" s="216"/>
      <c r="H1407" s="217"/>
      <c r="I1407" s="17"/>
      <c r="J1407" s="17"/>
      <c r="K1407" s="17"/>
      <c r="L1407" s="17"/>
    </row>
    <row r="1408" spans="1:12" ht="15.75">
      <c r="A1408" s="17"/>
      <c r="B1408" s="17"/>
      <c r="C1408" s="17"/>
      <c r="D1408" s="17"/>
      <c r="E1408" s="17"/>
      <c r="F1408" s="17"/>
      <c r="G1408" s="216"/>
      <c r="H1408" s="217"/>
      <c r="I1408" s="17"/>
      <c r="J1408" s="17"/>
      <c r="K1408" s="17"/>
      <c r="L1408" s="17"/>
    </row>
    <row r="1409" spans="1:12" ht="15.75">
      <c r="A1409" s="17"/>
      <c r="B1409" s="17"/>
      <c r="C1409" s="17"/>
      <c r="D1409" s="17"/>
      <c r="E1409" s="17"/>
      <c r="F1409" s="17"/>
      <c r="G1409" s="216"/>
      <c r="H1409" s="217"/>
      <c r="I1409" s="17"/>
      <c r="J1409" s="17"/>
      <c r="K1409" s="17"/>
      <c r="L1409" s="17"/>
    </row>
    <row r="1410" spans="1:12" ht="15.75">
      <c r="A1410" s="17"/>
      <c r="B1410" s="17"/>
      <c r="C1410" s="17"/>
      <c r="D1410" s="17"/>
      <c r="E1410" s="17"/>
      <c r="F1410" s="17"/>
      <c r="G1410" s="216"/>
      <c r="H1410" s="217"/>
      <c r="I1410" s="17"/>
      <c r="J1410" s="17"/>
      <c r="K1410" s="17"/>
      <c r="L1410" s="17"/>
    </row>
    <row r="1411" spans="1:12" ht="15.75">
      <c r="A1411" s="17"/>
      <c r="B1411" s="17"/>
      <c r="C1411" s="17"/>
      <c r="D1411" s="17"/>
      <c r="E1411" s="17"/>
      <c r="F1411" s="17"/>
      <c r="G1411" s="216"/>
      <c r="H1411" s="217"/>
      <c r="I1411" s="17"/>
      <c r="J1411" s="17"/>
      <c r="K1411" s="17"/>
      <c r="L1411" s="17"/>
    </row>
    <row r="1412" spans="1:12" ht="15.75">
      <c r="A1412" s="17"/>
      <c r="B1412" s="17"/>
      <c r="C1412" s="17"/>
      <c r="D1412" s="17"/>
      <c r="E1412" s="17"/>
      <c r="F1412" s="17"/>
      <c r="G1412" s="216"/>
      <c r="H1412" s="217"/>
      <c r="I1412" s="17"/>
      <c r="J1412" s="17"/>
      <c r="K1412" s="17"/>
      <c r="L1412" s="17"/>
    </row>
    <row r="1413" spans="1:12" ht="15.75">
      <c r="A1413" s="17"/>
      <c r="B1413" s="17"/>
      <c r="C1413" s="17"/>
      <c r="D1413" s="17"/>
      <c r="E1413" s="17"/>
      <c r="F1413" s="17"/>
      <c r="G1413" s="216"/>
      <c r="H1413" s="217"/>
      <c r="I1413" s="17"/>
      <c r="J1413" s="17"/>
      <c r="K1413" s="17"/>
      <c r="L1413" s="17"/>
    </row>
    <row r="1414" spans="1:12" ht="15.75">
      <c r="A1414" s="17"/>
      <c r="B1414" s="17"/>
      <c r="C1414" s="17"/>
      <c r="D1414" s="17"/>
      <c r="E1414" s="17"/>
      <c r="F1414" s="17"/>
      <c r="G1414" s="216"/>
      <c r="H1414" s="217"/>
      <c r="I1414" s="17"/>
      <c r="J1414" s="17"/>
      <c r="K1414" s="17"/>
      <c r="L1414" s="17"/>
    </row>
    <row r="1415" spans="1:12" ht="15.75">
      <c r="A1415" s="17"/>
      <c r="B1415" s="17"/>
      <c r="C1415" s="17"/>
      <c r="D1415" s="17"/>
      <c r="E1415" s="17"/>
      <c r="F1415" s="17"/>
      <c r="G1415" s="216"/>
      <c r="H1415" s="217"/>
      <c r="I1415" s="17"/>
      <c r="J1415" s="17"/>
      <c r="K1415" s="17"/>
      <c r="L1415" s="17"/>
    </row>
    <row r="1416" spans="1:12" ht="15.75">
      <c r="A1416" s="17"/>
      <c r="B1416" s="17"/>
      <c r="C1416" s="17"/>
      <c r="D1416" s="17"/>
      <c r="E1416" s="17"/>
      <c r="F1416" s="17"/>
      <c r="G1416" s="216"/>
      <c r="H1416" s="217"/>
      <c r="I1416" s="17"/>
      <c r="J1416" s="17"/>
      <c r="K1416" s="17"/>
      <c r="L1416" s="17"/>
    </row>
    <row r="1417" spans="1:12" ht="15.75">
      <c r="A1417" s="17"/>
      <c r="B1417" s="17"/>
      <c r="C1417" s="17"/>
      <c r="D1417" s="17"/>
      <c r="E1417" s="17"/>
      <c r="F1417" s="17"/>
      <c r="G1417" s="216"/>
      <c r="H1417" s="217"/>
      <c r="I1417" s="17"/>
      <c r="J1417" s="17"/>
      <c r="K1417" s="17"/>
      <c r="L1417" s="17"/>
    </row>
    <row r="1418" spans="1:12" ht="15.75">
      <c r="A1418" s="17"/>
      <c r="B1418" s="17"/>
      <c r="C1418" s="17"/>
      <c r="D1418" s="17"/>
      <c r="E1418" s="17"/>
      <c r="F1418" s="17"/>
      <c r="G1418" s="216"/>
      <c r="H1418" s="217"/>
      <c r="I1418" s="17"/>
      <c r="J1418" s="17"/>
      <c r="K1418" s="17"/>
      <c r="L1418" s="17"/>
    </row>
    <row r="1419" spans="1:12" ht="15.75">
      <c r="A1419" s="17"/>
      <c r="B1419" s="17"/>
      <c r="C1419" s="17"/>
      <c r="D1419" s="17"/>
      <c r="E1419" s="17"/>
      <c r="F1419" s="17"/>
      <c r="G1419" s="216"/>
      <c r="H1419" s="217"/>
      <c r="I1419" s="17"/>
      <c r="J1419" s="17"/>
      <c r="K1419" s="17"/>
      <c r="L1419" s="17"/>
    </row>
    <row r="1420" spans="1:12" ht="15.75">
      <c r="A1420" s="17"/>
      <c r="B1420" s="17"/>
      <c r="C1420" s="17"/>
      <c r="D1420" s="17"/>
      <c r="E1420" s="17"/>
      <c r="F1420" s="17"/>
      <c r="G1420" s="216"/>
      <c r="H1420" s="217"/>
      <c r="I1420" s="17"/>
      <c r="J1420" s="17"/>
      <c r="K1420" s="17"/>
      <c r="L1420" s="17"/>
    </row>
    <row r="1421" spans="1:12" ht="15.75">
      <c r="A1421" s="17"/>
      <c r="B1421" s="17"/>
      <c r="C1421" s="17"/>
      <c r="D1421" s="17"/>
      <c r="E1421" s="17"/>
      <c r="F1421" s="17"/>
      <c r="G1421" s="216"/>
      <c r="H1421" s="217"/>
      <c r="I1421" s="17"/>
      <c r="J1421" s="17"/>
      <c r="K1421" s="17"/>
      <c r="L1421" s="17"/>
    </row>
    <row r="1422" spans="1:12" ht="15.75">
      <c r="A1422" s="17"/>
      <c r="B1422" s="17"/>
      <c r="C1422" s="17"/>
      <c r="D1422" s="17"/>
      <c r="E1422" s="17"/>
      <c r="F1422" s="17"/>
      <c r="G1422" s="216"/>
      <c r="H1422" s="217"/>
      <c r="I1422" s="17"/>
      <c r="J1422" s="17"/>
      <c r="K1422" s="17"/>
      <c r="L1422" s="17"/>
    </row>
    <row r="1423" spans="1:12" ht="15.75">
      <c r="A1423" s="17"/>
      <c r="B1423" s="17"/>
      <c r="C1423" s="17"/>
      <c r="D1423" s="17"/>
      <c r="E1423" s="17"/>
      <c r="F1423" s="17"/>
      <c r="G1423" s="216"/>
      <c r="H1423" s="217"/>
      <c r="I1423" s="17"/>
      <c r="J1423" s="17"/>
      <c r="K1423" s="17"/>
      <c r="L1423" s="17"/>
    </row>
    <row r="1424" spans="1:12" ht="15.75">
      <c r="A1424" s="17"/>
      <c r="B1424" s="17"/>
      <c r="C1424" s="17"/>
      <c r="D1424" s="17"/>
      <c r="E1424" s="17"/>
      <c r="F1424" s="17"/>
      <c r="G1424" s="216"/>
      <c r="H1424" s="217"/>
      <c r="I1424" s="17"/>
      <c r="J1424" s="17"/>
      <c r="K1424" s="17"/>
      <c r="L1424" s="17"/>
    </row>
    <row r="1425" spans="1:12" ht="15.75">
      <c r="A1425" s="17"/>
      <c r="B1425" s="17"/>
      <c r="C1425" s="17"/>
      <c r="D1425" s="17"/>
      <c r="E1425" s="17"/>
      <c r="F1425" s="17"/>
      <c r="G1425" s="216"/>
      <c r="H1425" s="217"/>
      <c r="I1425" s="17"/>
      <c r="J1425" s="17"/>
      <c r="K1425" s="17"/>
      <c r="L1425" s="17"/>
    </row>
    <row r="1426" spans="1:12" ht="15.75">
      <c r="A1426" s="17"/>
      <c r="B1426" s="17"/>
      <c r="C1426" s="17"/>
      <c r="D1426" s="17"/>
      <c r="E1426" s="17"/>
      <c r="F1426" s="17"/>
      <c r="G1426" s="216"/>
      <c r="H1426" s="217"/>
      <c r="I1426" s="17"/>
      <c r="J1426" s="17"/>
      <c r="K1426" s="17"/>
      <c r="L1426" s="17"/>
    </row>
    <row r="1427" spans="1:12" ht="15.75">
      <c r="A1427" s="17"/>
      <c r="B1427" s="17"/>
      <c r="C1427" s="17"/>
      <c r="D1427" s="17"/>
      <c r="E1427" s="17"/>
      <c r="F1427" s="17"/>
      <c r="G1427" s="216"/>
      <c r="H1427" s="217"/>
      <c r="I1427" s="17"/>
      <c r="J1427" s="17"/>
      <c r="K1427" s="17"/>
      <c r="L1427" s="17"/>
    </row>
    <row r="1428" spans="1:12" ht="15.75">
      <c r="A1428" s="17"/>
      <c r="B1428" s="17"/>
      <c r="C1428" s="17"/>
      <c r="D1428" s="17"/>
      <c r="E1428" s="17"/>
      <c r="F1428" s="17"/>
      <c r="G1428" s="216"/>
      <c r="H1428" s="217"/>
      <c r="I1428" s="17"/>
      <c r="J1428" s="17"/>
      <c r="K1428" s="17"/>
      <c r="L1428" s="17"/>
    </row>
    <row r="1429" spans="1:12" ht="15.75">
      <c r="A1429" s="17"/>
      <c r="B1429" s="17"/>
      <c r="C1429" s="17"/>
      <c r="D1429" s="17"/>
      <c r="E1429" s="17"/>
      <c r="F1429" s="17"/>
      <c r="G1429" s="216"/>
      <c r="H1429" s="217"/>
      <c r="I1429" s="17"/>
      <c r="J1429" s="17"/>
      <c r="K1429" s="17"/>
      <c r="L1429" s="17"/>
    </row>
    <row r="1430" spans="1:12" ht="15.75">
      <c r="A1430" s="17"/>
      <c r="B1430" s="17"/>
      <c r="C1430" s="17"/>
      <c r="D1430" s="17"/>
      <c r="E1430" s="17"/>
      <c r="F1430" s="17"/>
      <c r="G1430" s="216"/>
      <c r="H1430" s="217"/>
      <c r="I1430" s="17"/>
      <c r="J1430" s="17"/>
      <c r="K1430" s="17"/>
      <c r="L1430" s="17"/>
    </row>
    <row r="1431" spans="1:12" ht="15.75">
      <c r="A1431" s="17"/>
      <c r="B1431" s="17"/>
      <c r="C1431" s="17"/>
      <c r="D1431" s="17"/>
      <c r="E1431" s="17"/>
      <c r="F1431" s="17"/>
      <c r="G1431" s="216"/>
      <c r="H1431" s="217"/>
      <c r="I1431" s="17"/>
      <c r="J1431" s="17"/>
      <c r="K1431" s="17"/>
      <c r="L1431" s="17"/>
    </row>
    <row r="1432" spans="1:12" ht="15.75">
      <c r="A1432" s="17"/>
      <c r="B1432" s="17"/>
      <c r="C1432" s="17"/>
      <c r="D1432" s="17"/>
      <c r="E1432" s="17"/>
      <c r="F1432" s="17"/>
      <c r="G1432" s="216"/>
      <c r="H1432" s="217"/>
      <c r="I1432" s="17"/>
      <c r="J1432" s="17"/>
      <c r="K1432" s="17"/>
      <c r="L1432" s="17"/>
    </row>
    <row r="1433" spans="1:12" ht="15.75">
      <c r="A1433" s="17"/>
      <c r="B1433" s="17"/>
      <c r="C1433" s="17"/>
      <c r="D1433" s="17"/>
      <c r="E1433" s="17"/>
      <c r="F1433" s="17"/>
      <c r="G1433" s="216"/>
      <c r="H1433" s="217"/>
      <c r="I1433" s="17"/>
      <c r="J1433" s="17"/>
      <c r="K1433" s="17"/>
      <c r="L1433" s="17"/>
    </row>
    <row r="1434" spans="1:12" ht="15.75">
      <c r="A1434" s="17"/>
      <c r="B1434" s="17"/>
      <c r="C1434" s="17"/>
      <c r="D1434" s="17"/>
      <c r="E1434" s="17"/>
      <c r="F1434" s="17"/>
      <c r="G1434" s="216"/>
      <c r="H1434" s="217"/>
      <c r="I1434" s="17"/>
      <c r="J1434" s="17"/>
      <c r="K1434" s="17"/>
      <c r="L1434" s="17"/>
    </row>
    <row r="1435" spans="1:12" ht="15.75">
      <c r="A1435" s="17"/>
      <c r="B1435" s="17"/>
      <c r="C1435" s="17"/>
      <c r="D1435" s="17"/>
      <c r="E1435" s="17"/>
      <c r="F1435" s="17"/>
      <c r="G1435" s="216"/>
      <c r="H1435" s="217"/>
      <c r="I1435" s="17"/>
      <c r="J1435" s="17"/>
      <c r="K1435" s="17"/>
      <c r="L1435" s="17"/>
    </row>
    <row r="1436" spans="1:12" ht="15.75">
      <c r="A1436" s="17"/>
      <c r="B1436" s="17"/>
      <c r="C1436" s="17"/>
      <c r="D1436" s="17"/>
      <c r="E1436" s="17"/>
      <c r="F1436" s="17"/>
      <c r="G1436" s="216"/>
      <c r="H1436" s="217"/>
      <c r="I1436" s="17"/>
      <c r="J1436" s="17"/>
      <c r="K1436" s="17"/>
      <c r="L1436" s="17"/>
    </row>
    <row r="1437" spans="1:12" ht="15.75">
      <c r="A1437" s="17"/>
      <c r="B1437" s="17"/>
      <c r="C1437" s="17"/>
      <c r="D1437" s="17"/>
      <c r="E1437" s="17"/>
      <c r="F1437" s="17"/>
      <c r="G1437" s="216"/>
      <c r="H1437" s="217"/>
      <c r="I1437" s="17"/>
      <c r="J1437" s="17"/>
      <c r="K1437" s="17"/>
      <c r="L1437" s="17"/>
    </row>
    <row r="1438" spans="1:12" ht="15.75">
      <c r="A1438" s="17"/>
      <c r="B1438" s="17"/>
      <c r="C1438" s="17"/>
      <c r="D1438" s="17"/>
      <c r="E1438" s="17"/>
      <c r="F1438" s="17"/>
      <c r="G1438" s="216"/>
      <c r="H1438" s="217"/>
      <c r="I1438" s="17"/>
      <c r="J1438" s="17"/>
      <c r="K1438" s="17"/>
      <c r="L1438" s="17"/>
    </row>
    <row r="1439" spans="1:12" ht="15.75">
      <c r="A1439" s="17"/>
      <c r="B1439" s="17"/>
      <c r="C1439" s="17"/>
      <c r="D1439" s="17"/>
      <c r="E1439" s="17"/>
      <c r="F1439" s="17"/>
      <c r="G1439" s="216"/>
      <c r="H1439" s="217"/>
      <c r="I1439" s="17"/>
      <c r="J1439" s="17"/>
      <c r="K1439" s="17"/>
      <c r="L1439" s="17"/>
    </row>
    <row r="1440" spans="1:12" ht="15.75">
      <c r="A1440" s="17"/>
      <c r="B1440" s="17"/>
      <c r="C1440" s="17"/>
      <c r="D1440" s="17"/>
      <c r="E1440" s="17"/>
      <c r="F1440" s="17"/>
      <c r="G1440" s="216"/>
      <c r="H1440" s="217"/>
      <c r="I1440" s="17"/>
      <c r="J1440" s="17"/>
      <c r="K1440" s="17"/>
      <c r="L1440" s="17"/>
    </row>
    <row r="1441" spans="1:12" ht="15.75">
      <c r="A1441" s="17"/>
      <c r="B1441" s="17"/>
      <c r="C1441" s="17"/>
      <c r="D1441" s="17"/>
      <c r="E1441" s="17"/>
      <c r="F1441" s="17"/>
      <c r="G1441" s="216"/>
      <c r="H1441" s="217"/>
      <c r="I1441" s="17"/>
      <c r="J1441" s="17"/>
      <c r="K1441" s="17"/>
      <c r="L1441" s="17"/>
    </row>
    <row r="1442" spans="1:12" ht="15.75">
      <c r="A1442" s="17"/>
      <c r="B1442" s="17"/>
      <c r="C1442" s="17"/>
      <c r="D1442" s="17"/>
      <c r="E1442" s="17"/>
      <c r="F1442" s="17"/>
      <c r="G1442" s="216"/>
      <c r="H1442" s="217"/>
      <c r="I1442" s="17"/>
      <c r="J1442" s="17"/>
      <c r="K1442" s="17"/>
      <c r="L1442" s="17"/>
    </row>
    <row r="1443" spans="1:12" ht="15.75">
      <c r="A1443" s="17"/>
      <c r="B1443" s="17"/>
      <c r="C1443" s="17"/>
      <c r="D1443" s="17"/>
      <c r="E1443" s="17"/>
      <c r="F1443" s="17"/>
      <c r="G1443" s="216"/>
      <c r="H1443" s="217"/>
      <c r="I1443" s="17"/>
      <c r="J1443" s="17"/>
      <c r="K1443" s="17"/>
      <c r="L1443" s="17"/>
    </row>
    <row r="1444" spans="1:12" ht="15.75">
      <c r="A1444" s="17"/>
      <c r="B1444" s="17"/>
      <c r="C1444" s="17"/>
      <c r="D1444" s="17"/>
      <c r="E1444" s="17"/>
      <c r="F1444" s="17"/>
      <c r="G1444" s="216"/>
      <c r="H1444" s="217"/>
      <c r="I1444" s="17"/>
      <c r="J1444" s="17"/>
      <c r="K1444" s="17"/>
      <c r="L1444" s="17"/>
    </row>
    <row r="1445" spans="1:12" ht="15.75">
      <c r="A1445" s="17"/>
      <c r="B1445" s="17"/>
      <c r="C1445" s="17"/>
      <c r="D1445" s="17"/>
      <c r="E1445" s="17"/>
      <c r="F1445" s="17"/>
      <c r="G1445" s="216"/>
      <c r="H1445" s="217"/>
      <c r="I1445" s="17"/>
      <c r="J1445" s="17"/>
      <c r="K1445" s="17"/>
      <c r="L1445" s="17"/>
    </row>
    <row r="1446" spans="1:12" ht="15.75">
      <c r="A1446" s="17"/>
      <c r="B1446" s="17"/>
      <c r="C1446" s="17"/>
      <c r="D1446" s="17"/>
      <c r="E1446" s="17"/>
      <c r="F1446" s="17"/>
      <c r="G1446" s="216"/>
      <c r="H1446" s="217"/>
      <c r="I1446" s="17"/>
      <c r="J1446" s="17"/>
      <c r="K1446" s="17"/>
      <c r="L1446" s="17"/>
    </row>
    <row r="1447" spans="1:12" ht="15.75">
      <c r="A1447" s="17"/>
      <c r="B1447" s="17"/>
      <c r="C1447" s="17"/>
      <c r="D1447" s="17"/>
      <c r="E1447" s="17"/>
      <c r="F1447" s="17"/>
      <c r="G1447" s="216"/>
      <c r="H1447" s="217"/>
      <c r="I1447" s="17"/>
      <c r="J1447" s="17"/>
      <c r="K1447" s="17"/>
      <c r="L1447" s="17"/>
    </row>
    <row r="1448" spans="1:12" ht="15.75">
      <c r="A1448" s="17"/>
      <c r="B1448" s="17"/>
      <c r="C1448" s="17"/>
      <c r="D1448" s="17"/>
      <c r="E1448" s="17"/>
      <c r="F1448" s="17"/>
      <c r="G1448" s="216"/>
      <c r="H1448" s="217"/>
      <c r="I1448" s="17"/>
      <c r="J1448" s="17"/>
      <c r="K1448" s="17"/>
      <c r="L1448" s="17"/>
    </row>
    <row r="1449" spans="1:12" ht="15.75">
      <c r="A1449" s="17"/>
      <c r="B1449" s="17"/>
      <c r="C1449" s="17"/>
      <c r="D1449" s="17"/>
      <c r="E1449" s="17"/>
      <c r="F1449" s="17"/>
      <c r="G1449" s="216"/>
      <c r="H1449" s="217"/>
      <c r="I1449" s="17"/>
      <c r="J1449" s="17"/>
      <c r="K1449" s="17"/>
      <c r="L1449" s="17"/>
    </row>
    <row r="1450" spans="1:12" ht="15.75">
      <c r="A1450" s="17"/>
      <c r="B1450" s="17"/>
      <c r="C1450" s="17"/>
      <c r="D1450" s="17"/>
      <c r="E1450" s="17"/>
      <c r="F1450" s="17"/>
      <c r="G1450" s="216"/>
      <c r="H1450" s="217"/>
      <c r="I1450" s="17"/>
      <c r="J1450" s="17"/>
      <c r="K1450" s="17"/>
      <c r="L1450" s="17"/>
    </row>
    <row r="1451" spans="1:12" ht="15.75">
      <c r="A1451" s="17"/>
      <c r="B1451" s="17"/>
      <c r="C1451" s="17"/>
      <c r="D1451" s="17"/>
      <c r="E1451" s="17"/>
      <c r="F1451" s="17"/>
      <c r="G1451" s="216"/>
      <c r="H1451" s="217"/>
      <c r="I1451" s="17"/>
      <c r="J1451" s="17"/>
      <c r="K1451" s="17"/>
      <c r="L1451" s="17"/>
    </row>
    <row r="1452" spans="1:12" ht="15.75">
      <c r="A1452" s="17"/>
      <c r="B1452" s="17"/>
      <c r="C1452" s="17"/>
      <c r="D1452" s="17"/>
      <c r="E1452" s="17"/>
      <c r="F1452" s="17"/>
      <c r="G1452" s="216"/>
      <c r="H1452" s="217"/>
      <c r="I1452" s="17"/>
      <c r="J1452" s="17"/>
      <c r="K1452" s="17"/>
      <c r="L1452" s="17"/>
    </row>
    <row r="1453" spans="1:12" ht="15.75">
      <c r="A1453" s="17"/>
      <c r="B1453" s="17"/>
      <c r="C1453" s="17"/>
      <c r="D1453" s="17"/>
      <c r="E1453" s="17"/>
      <c r="F1453" s="17"/>
      <c r="G1453" s="216"/>
      <c r="H1453" s="217"/>
      <c r="I1453" s="17"/>
      <c r="J1453" s="17"/>
      <c r="K1453" s="17"/>
      <c r="L1453" s="17"/>
    </row>
    <row r="1454" spans="1:12" ht="15.75">
      <c r="A1454" s="17"/>
      <c r="B1454" s="17"/>
      <c r="C1454" s="17"/>
      <c r="D1454" s="17"/>
      <c r="E1454" s="17"/>
      <c r="F1454" s="17"/>
      <c r="G1454" s="216"/>
      <c r="H1454" s="217"/>
      <c r="I1454" s="17"/>
      <c r="J1454" s="17"/>
      <c r="K1454" s="17"/>
      <c r="L1454" s="17"/>
    </row>
    <row r="1455" spans="1:12" ht="15.75">
      <c r="A1455" s="17"/>
      <c r="B1455" s="17"/>
      <c r="C1455" s="17"/>
      <c r="D1455" s="17"/>
      <c r="E1455" s="17"/>
      <c r="F1455" s="17"/>
      <c r="G1455" s="216"/>
      <c r="H1455" s="217"/>
      <c r="I1455" s="17"/>
      <c r="J1455" s="17"/>
      <c r="K1455" s="17"/>
      <c r="L1455" s="17"/>
    </row>
    <row r="1456" spans="1:12" ht="15.75">
      <c r="A1456" s="17"/>
      <c r="B1456" s="17"/>
      <c r="C1456" s="17"/>
      <c r="D1456" s="17"/>
      <c r="E1456" s="17"/>
      <c r="F1456" s="17"/>
      <c r="G1456" s="216"/>
      <c r="H1456" s="217"/>
      <c r="I1456" s="17"/>
      <c r="J1456" s="17"/>
      <c r="K1456" s="17"/>
      <c r="L1456" s="17"/>
    </row>
    <row r="1457" spans="1:12" ht="15.75">
      <c r="A1457" s="17"/>
      <c r="B1457" s="17"/>
      <c r="C1457" s="17"/>
      <c r="D1457" s="17"/>
      <c r="E1457" s="17"/>
      <c r="F1457" s="17"/>
      <c r="G1457" s="216"/>
      <c r="H1457" s="217"/>
      <c r="I1457" s="17"/>
      <c r="J1457" s="17"/>
      <c r="K1457" s="17"/>
      <c r="L1457" s="17"/>
    </row>
    <row r="1458" spans="1:12" ht="15.75">
      <c r="A1458" s="17"/>
      <c r="B1458" s="17"/>
      <c r="C1458" s="17"/>
      <c r="D1458" s="17"/>
      <c r="E1458" s="17"/>
      <c r="F1458" s="17"/>
      <c r="G1458" s="216"/>
      <c r="H1458" s="217"/>
      <c r="I1458" s="17"/>
      <c r="J1458" s="17"/>
      <c r="K1458" s="17"/>
      <c r="L1458" s="17"/>
    </row>
    <row r="1459" spans="1:12" ht="15.75">
      <c r="A1459" s="17"/>
      <c r="B1459" s="17"/>
      <c r="C1459" s="17"/>
      <c r="D1459" s="17"/>
      <c r="E1459" s="17"/>
      <c r="F1459" s="17"/>
      <c r="G1459" s="216"/>
      <c r="H1459" s="217"/>
      <c r="I1459" s="17"/>
      <c r="J1459" s="17"/>
      <c r="K1459" s="17"/>
      <c r="L1459" s="17"/>
    </row>
    <row r="1460" spans="1:12" ht="15.75">
      <c r="A1460" s="17"/>
      <c r="B1460" s="17"/>
      <c r="C1460" s="17"/>
      <c r="D1460" s="17"/>
      <c r="E1460" s="17"/>
      <c r="F1460" s="17"/>
      <c r="G1460" s="216"/>
      <c r="H1460" s="217"/>
      <c r="I1460" s="17"/>
      <c r="J1460" s="17"/>
      <c r="K1460" s="17"/>
      <c r="L1460" s="17"/>
    </row>
    <row r="1461" spans="1:12" ht="15.75">
      <c r="A1461" s="17"/>
      <c r="B1461" s="17"/>
      <c r="C1461" s="17"/>
      <c r="D1461" s="17"/>
      <c r="E1461" s="17"/>
      <c r="F1461" s="17"/>
      <c r="G1461" s="216"/>
      <c r="H1461" s="217"/>
      <c r="I1461" s="17"/>
      <c r="J1461" s="17"/>
      <c r="K1461" s="17"/>
      <c r="L1461" s="17"/>
    </row>
    <row r="1462" spans="1:12" ht="15.75">
      <c r="A1462" s="17"/>
      <c r="B1462" s="17"/>
      <c r="C1462" s="17"/>
      <c r="D1462" s="17"/>
      <c r="E1462" s="17"/>
      <c r="F1462" s="17"/>
      <c r="G1462" s="216"/>
      <c r="H1462" s="217"/>
      <c r="I1462" s="17"/>
      <c r="J1462" s="17"/>
      <c r="K1462" s="17"/>
      <c r="L1462" s="17"/>
    </row>
    <row r="1463" spans="1:12" ht="15.75">
      <c r="A1463" s="17"/>
      <c r="B1463" s="17"/>
      <c r="C1463" s="17"/>
      <c r="D1463" s="17"/>
      <c r="E1463" s="17"/>
      <c r="F1463" s="17"/>
      <c r="G1463" s="216"/>
      <c r="H1463" s="217"/>
      <c r="I1463" s="17"/>
      <c r="J1463" s="17"/>
      <c r="K1463" s="17"/>
      <c r="L1463" s="17"/>
    </row>
    <row r="1464" spans="1:12" ht="15.75">
      <c r="A1464" s="17"/>
      <c r="B1464" s="17"/>
      <c r="C1464" s="17"/>
      <c r="D1464" s="17"/>
      <c r="E1464" s="17"/>
      <c r="F1464" s="17"/>
      <c r="G1464" s="216"/>
      <c r="H1464" s="217"/>
      <c r="I1464" s="17"/>
      <c r="J1464" s="17"/>
      <c r="K1464" s="17"/>
      <c r="L1464" s="17"/>
    </row>
    <row r="1465" spans="1:12" ht="15.75">
      <c r="A1465" s="17"/>
      <c r="B1465" s="17"/>
      <c r="C1465" s="17"/>
      <c r="D1465" s="17"/>
      <c r="E1465" s="17"/>
      <c r="F1465" s="17"/>
      <c r="G1465" s="216"/>
      <c r="H1465" s="217"/>
      <c r="I1465" s="17"/>
      <c r="J1465" s="17"/>
      <c r="K1465" s="17"/>
      <c r="L1465" s="17"/>
    </row>
    <row r="1466" spans="1:12" ht="15.75">
      <c r="A1466" s="17"/>
      <c r="B1466" s="17"/>
      <c r="C1466" s="17"/>
      <c r="D1466" s="17"/>
      <c r="E1466" s="17"/>
      <c r="F1466" s="17"/>
      <c r="G1466" s="216"/>
      <c r="H1466" s="217"/>
      <c r="I1466" s="17"/>
      <c r="J1466" s="17"/>
      <c r="K1466" s="17"/>
      <c r="L1466" s="17"/>
    </row>
    <row r="1467" spans="1:12" ht="15.75">
      <c r="A1467" s="17"/>
      <c r="B1467" s="17"/>
      <c r="C1467" s="17"/>
      <c r="D1467" s="17"/>
      <c r="E1467" s="17"/>
      <c r="F1467" s="17"/>
      <c r="G1467" s="216"/>
      <c r="H1467" s="217"/>
      <c r="I1467" s="17"/>
      <c r="J1467" s="17"/>
      <c r="K1467" s="17"/>
      <c r="L1467" s="17"/>
    </row>
    <row r="1468" spans="1:12" ht="15.75">
      <c r="A1468" s="17"/>
      <c r="B1468" s="17"/>
      <c r="C1468" s="17"/>
      <c r="D1468" s="17"/>
      <c r="E1468" s="17"/>
      <c r="F1468" s="17"/>
      <c r="G1468" s="216"/>
      <c r="H1468" s="217"/>
      <c r="I1468" s="17"/>
      <c r="J1468" s="17"/>
      <c r="K1468" s="17"/>
      <c r="L1468" s="17"/>
    </row>
    <row r="1469" spans="1:12" ht="15.75">
      <c r="A1469" s="17"/>
      <c r="B1469" s="17"/>
      <c r="C1469" s="17"/>
      <c r="D1469" s="17"/>
      <c r="E1469" s="17"/>
      <c r="F1469" s="17"/>
      <c r="G1469" s="216"/>
      <c r="H1469" s="217"/>
      <c r="I1469" s="17"/>
      <c r="J1469" s="17"/>
      <c r="K1469" s="17"/>
      <c r="L1469" s="17"/>
    </row>
    <row r="1470" spans="1:12" ht="15.75">
      <c r="A1470" s="17"/>
      <c r="B1470" s="17"/>
      <c r="C1470" s="17"/>
      <c r="D1470" s="17"/>
      <c r="E1470" s="17"/>
      <c r="F1470" s="17"/>
      <c r="G1470" s="216"/>
      <c r="H1470" s="217"/>
      <c r="I1470" s="17"/>
      <c r="J1470" s="17"/>
      <c r="K1470" s="17"/>
      <c r="L1470" s="17"/>
    </row>
    <row r="1471" spans="1:12" ht="15.75">
      <c r="A1471" s="17"/>
      <c r="B1471" s="17"/>
      <c r="C1471" s="17"/>
      <c r="D1471" s="17"/>
      <c r="E1471" s="17"/>
      <c r="F1471" s="17"/>
      <c r="G1471" s="216"/>
      <c r="H1471" s="217"/>
      <c r="I1471" s="17"/>
      <c r="J1471" s="17"/>
      <c r="K1471" s="17"/>
      <c r="L1471" s="17"/>
    </row>
    <row r="1472" spans="1:12" ht="15.75">
      <c r="A1472" s="17"/>
      <c r="B1472" s="17"/>
      <c r="C1472" s="17"/>
      <c r="D1472" s="17"/>
      <c r="E1472" s="17"/>
      <c r="F1472" s="17"/>
      <c r="G1472" s="216"/>
      <c r="H1472" s="217"/>
      <c r="I1472" s="17"/>
      <c r="J1472" s="17"/>
      <c r="K1472" s="17"/>
      <c r="L1472" s="17"/>
    </row>
    <row r="1473" spans="1:12" ht="15.75">
      <c r="A1473" s="17"/>
      <c r="B1473" s="17"/>
      <c r="C1473" s="17"/>
      <c r="D1473" s="17"/>
      <c r="E1473" s="17"/>
      <c r="F1473" s="17"/>
      <c r="G1473" s="216"/>
      <c r="H1473" s="217"/>
      <c r="I1473" s="17"/>
      <c r="J1473" s="17"/>
      <c r="K1473" s="17"/>
      <c r="L1473" s="17"/>
    </row>
    <row r="1474" spans="1:12" ht="15.75">
      <c r="A1474" s="17"/>
      <c r="B1474" s="17"/>
      <c r="C1474" s="17"/>
      <c r="D1474" s="17"/>
      <c r="E1474" s="17"/>
      <c r="F1474" s="17"/>
      <c r="G1474" s="216"/>
      <c r="H1474" s="217"/>
      <c r="I1474" s="17"/>
      <c r="J1474" s="17"/>
      <c r="K1474" s="17"/>
      <c r="L1474" s="17"/>
    </row>
    <row r="1475" spans="1:12" ht="15.75">
      <c r="A1475" s="17"/>
      <c r="B1475" s="17"/>
      <c r="C1475" s="17"/>
      <c r="D1475" s="17"/>
      <c r="E1475" s="17"/>
      <c r="F1475" s="17"/>
      <c r="G1475" s="216"/>
      <c r="H1475" s="217"/>
      <c r="I1475" s="17"/>
      <c r="J1475" s="17"/>
      <c r="K1475" s="17"/>
      <c r="L1475" s="17"/>
    </row>
    <row r="1476" spans="1:12" ht="15.75">
      <c r="A1476" s="17"/>
      <c r="B1476" s="17"/>
      <c r="C1476" s="17"/>
      <c r="D1476" s="17"/>
      <c r="E1476" s="17"/>
      <c r="F1476" s="17"/>
      <c r="G1476" s="216"/>
      <c r="H1476" s="217"/>
      <c r="I1476" s="17"/>
      <c r="J1476" s="17"/>
      <c r="K1476" s="17"/>
      <c r="L1476" s="17"/>
    </row>
    <row r="1477" spans="1:12" ht="15.75">
      <c r="A1477" s="17"/>
      <c r="B1477" s="17"/>
      <c r="C1477" s="17"/>
      <c r="D1477" s="17"/>
      <c r="E1477" s="17"/>
      <c r="F1477" s="17"/>
      <c r="G1477" s="216"/>
      <c r="H1477" s="217"/>
      <c r="I1477" s="17"/>
      <c r="J1477" s="17"/>
      <c r="K1477" s="17"/>
      <c r="L1477" s="17"/>
    </row>
    <row r="1478" spans="1:12" ht="15.75">
      <c r="A1478" s="17"/>
      <c r="B1478" s="17"/>
      <c r="C1478" s="17"/>
      <c r="D1478" s="17"/>
      <c r="E1478" s="17"/>
      <c r="F1478" s="17"/>
      <c r="G1478" s="216"/>
      <c r="H1478" s="217"/>
      <c r="I1478" s="17"/>
      <c r="J1478" s="17"/>
      <c r="K1478" s="17"/>
      <c r="L1478" s="17"/>
    </row>
    <row r="1479" spans="1:12" ht="15.75">
      <c r="A1479" s="17"/>
      <c r="B1479" s="17"/>
      <c r="C1479" s="17"/>
      <c r="D1479" s="17"/>
      <c r="E1479" s="17"/>
      <c r="F1479" s="17"/>
      <c r="G1479" s="216"/>
      <c r="H1479" s="217"/>
      <c r="I1479" s="17"/>
      <c r="J1479" s="17"/>
      <c r="K1479" s="17"/>
      <c r="L1479" s="17"/>
    </row>
    <row r="1480" spans="1:12" ht="15.75">
      <c r="A1480" s="17"/>
      <c r="B1480" s="17"/>
      <c r="C1480" s="17"/>
      <c r="D1480" s="17"/>
      <c r="E1480" s="17"/>
      <c r="F1480" s="17"/>
      <c r="G1480" s="216"/>
      <c r="H1480" s="217"/>
      <c r="I1480" s="17"/>
      <c r="J1480" s="17"/>
      <c r="K1480" s="17"/>
      <c r="L1480" s="17"/>
    </row>
    <row r="1481" spans="1:12" ht="15.75">
      <c r="A1481" s="17"/>
      <c r="B1481" s="17"/>
      <c r="C1481" s="17"/>
      <c r="D1481" s="17"/>
      <c r="E1481" s="17"/>
      <c r="F1481" s="17"/>
      <c r="G1481" s="216"/>
      <c r="H1481" s="217"/>
      <c r="I1481" s="17"/>
      <c r="J1481" s="17"/>
      <c r="K1481" s="17"/>
      <c r="L1481" s="17"/>
    </row>
    <row r="1482" spans="1:12" ht="15.75">
      <c r="A1482" s="17"/>
      <c r="B1482" s="17"/>
      <c r="C1482" s="17"/>
      <c r="D1482" s="17"/>
      <c r="E1482" s="17"/>
      <c r="F1482" s="17"/>
      <c r="G1482" s="216"/>
      <c r="H1482" s="217"/>
      <c r="I1482" s="17"/>
      <c r="J1482" s="17"/>
      <c r="K1482" s="17"/>
      <c r="L1482" s="17"/>
    </row>
    <row r="1483" spans="1:12" ht="15.75">
      <c r="A1483" s="17"/>
      <c r="B1483" s="17"/>
      <c r="C1483" s="17"/>
      <c r="D1483" s="17"/>
      <c r="E1483" s="17"/>
      <c r="F1483" s="17"/>
      <c r="G1483" s="216"/>
      <c r="H1483" s="217"/>
      <c r="I1483" s="17"/>
      <c r="J1483" s="17"/>
      <c r="K1483" s="17"/>
      <c r="L1483" s="17"/>
    </row>
    <row r="1484" spans="1:12" ht="15.75">
      <c r="A1484" s="17"/>
      <c r="B1484" s="17"/>
      <c r="C1484" s="17"/>
      <c r="D1484" s="17"/>
      <c r="E1484" s="17"/>
      <c r="F1484" s="17"/>
      <c r="G1484" s="216"/>
      <c r="H1484" s="217"/>
      <c r="I1484" s="17"/>
      <c r="J1484" s="17"/>
      <c r="K1484" s="17"/>
      <c r="L1484" s="17"/>
    </row>
    <row r="1485" spans="1:12" ht="15.75">
      <c r="A1485" s="17"/>
      <c r="B1485" s="17"/>
      <c r="C1485" s="17"/>
      <c r="D1485" s="17"/>
      <c r="E1485" s="17"/>
      <c r="F1485" s="17"/>
      <c r="G1485" s="216"/>
      <c r="H1485" s="217"/>
      <c r="I1485" s="17"/>
      <c r="J1485" s="17"/>
      <c r="K1485" s="17"/>
      <c r="L1485" s="17"/>
    </row>
    <row r="1486" spans="1:12" ht="15.75">
      <c r="A1486" s="17"/>
      <c r="B1486" s="17"/>
      <c r="C1486" s="17"/>
      <c r="D1486" s="17"/>
      <c r="E1486" s="17"/>
      <c r="F1486" s="17"/>
      <c r="G1486" s="216"/>
      <c r="H1486" s="217"/>
      <c r="I1486" s="17"/>
      <c r="J1486" s="17"/>
      <c r="K1486" s="17"/>
      <c r="L1486" s="17"/>
    </row>
    <row r="1487" spans="1:12" ht="15.75">
      <c r="A1487" s="17"/>
      <c r="B1487" s="17"/>
      <c r="C1487" s="17"/>
      <c r="D1487" s="17"/>
      <c r="E1487" s="17"/>
      <c r="F1487" s="17"/>
      <c r="G1487" s="216"/>
      <c r="H1487" s="217"/>
      <c r="I1487" s="17"/>
      <c r="J1487" s="17"/>
      <c r="K1487" s="17"/>
      <c r="L1487" s="17"/>
    </row>
    <row r="1488" spans="1:12" ht="15.75">
      <c r="A1488" s="17"/>
      <c r="B1488" s="17"/>
      <c r="C1488" s="17"/>
      <c r="D1488" s="17"/>
      <c r="E1488" s="17"/>
      <c r="F1488" s="17"/>
      <c r="G1488" s="216"/>
      <c r="H1488" s="217"/>
      <c r="I1488" s="17"/>
      <c r="J1488" s="17"/>
      <c r="K1488" s="17"/>
      <c r="L1488" s="17"/>
    </row>
    <row r="1489" spans="1:12" ht="15.75">
      <c r="A1489" s="17"/>
      <c r="B1489" s="17"/>
      <c r="C1489" s="17"/>
      <c r="D1489" s="17"/>
      <c r="E1489" s="17"/>
      <c r="F1489" s="17"/>
      <c r="G1489" s="216"/>
      <c r="H1489" s="217"/>
      <c r="I1489" s="17"/>
      <c r="J1489" s="17"/>
      <c r="K1489" s="17"/>
      <c r="L1489" s="17"/>
    </row>
    <row r="1490" spans="1:12" ht="15.75">
      <c r="A1490" s="17"/>
      <c r="B1490" s="17"/>
      <c r="C1490" s="17"/>
      <c r="D1490" s="17"/>
      <c r="E1490" s="17"/>
      <c r="F1490" s="17"/>
      <c r="G1490" s="216"/>
      <c r="H1490" s="217"/>
      <c r="I1490" s="17"/>
      <c r="J1490" s="17"/>
      <c r="K1490" s="17"/>
      <c r="L1490" s="17"/>
    </row>
    <row r="1491" spans="1:12" ht="15.75">
      <c r="A1491" s="17"/>
      <c r="B1491" s="17"/>
      <c r="C1491" s="17"/>
      <c r="D1491" s="17"/>
      <c r="E1491" s="17"/>
      <c r="F1491" s="17"/>
      <c r="G1491" s="216"/>
      <c r="H1491" s="217"/>
      <c r="I1491" s="17"/>
      <c r="J1491" s="17"/>
      <c r="K1491" s="17"/>
      <c r="L1491" s="17"/>
    </row>
    <row r="1492" spans="1:12" ht="15.75">
      <c r="A1492" s="17"/>
      <c r="B1492" s="17"/>
      <c r="C1492" s="17"/>
      <c r="D1492" s="17"/>
      <c r="E1492" s="17"/>
      <c r="F1492" s="17"/>
      <c r="G1492" s="216"/>
      <c r="H1492" s="217"/>
      <c r="I1492" s="17"/>
      <c r="J1492" s="17"/>
      <c r="K1492" s="17"/>
      <c r="L1492" s="17"/>
    </row>
  </sheetData>
  <sheetProtection/>
  <mergeCells count="26">
    <mergeCell ref="A61:L61"/>
    <mergeCell ref="A53:L53"/>
    <mergeCell ref="A41:E41"/>
    <mergeCell ref="I31:I34"/>
    <mergeCell ref="A43:L43"/>
    <mergeCell ref="A42:L42"/>
    <mergeCell ref="A52:E52"/>
    <mergeCell ref="A54:IV54"/>
    <mergeCell ref="A38:L38"/>
    <mergeCell ref="A39:L39"/>
    <mergeCell ref="A21:E21"/>
    <mergeCell ref="A23:L23"/>
    <mergeCell ref="A24:L24"/>
    <mergeCell ref="J25:J27"/>
    <mergeCell ref="A30:L30"/>
    <mergeCell ref="A36:E36"/>
    <mergeCell ref="A28:E28"/>
    <mergeCell ref="I25:I27"/>
    <mergeCell ref="J31:J35"/>
    <mergeCell ref="I18:I20"/>
    <mergeCell ref="A3:F3"/>
    <mergeCell ref="A5:B5"/>
    <mergeCell ref="A12:L12"/>
    <mergeCell ref="A13:L13"/>
    <mergeCell ref="A15:E15"/>
    <mergeCell ref="A17:IV17"/>
  </mergeCells>
  <printOptions/>
  <pageMargins left="0.75" right="0.75" top="1" bottom="1" header="0.5" footer="0.5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09"/>
  <sheetViews>
    <sheetView view="pageBreakPreview" zoomScale="80" zoomScaleNormal="70" zoomScaleSheetLayoutView="80" zoomScalePageLayoutView="0" workbookViewId="0" topLeftCell="A1088">
      <selection activeCell="A853" sqref="A853:H853"/>
    </sheetView>
  </sheetViews>
  <sheetFormatPr defaultColWidth="9.140625" defaultRowHeight="12.75"/>
  <cols>
    <col min="1" max="1" width="5.7109375" style="148" customWidth="1"/>
    <col min="2" max="2" width="26.00390625" style="150" customWidth="1"/>
    <col min="3" max="3" width="18.7109375" style="151" customWidth="1"/>
    <col min="4" max="4" width="16.8515625" style="151" customWidth="1"/>
    <col min="5" max="5" width="14.8515625" style="148" customWidth="1"/>
    <col min="6" max="6" width="41.421875" style="310" customWidth="1"/>
    <col min="7" max="7" width="21.8515625" style="148" customWidth="1"/>
    <col min="8" max="8" width="9.421875" style="149" customWidth="1"/>
    <col min="9" max="9" width="11.7109375" style="23" customWidth="1"/>
    <col min="10" max="10" width="9.140625" style="23" customWidth="1"/>
    <col min="11" max="11" width="9.28125" style="23" bestFit="1" customWidth="1"/>
    <col min="12" max="16384" width="9.140625" style="17" customWidth="1"/>
  </cols>
  <sheetData>
    <row r="1" spans="1:8" ht="15" customHeight="1">
      <c r="A1" s="63"/>
      <c r="B1" s="61"/>
      <c r="C1" s="62"/>
      <c r="D1" s="62"/>
      <c r="E1" s="63"/>
      <c r="F1" s="301"/>
      <c r="G1" s="63"/>
      <c r="H1" s="64"/>
    </row>
    <row r="2" spans="1:8" ht="15" customHeight="1">
      <c r="A2" s="403" t="s">
        <v>2629</v>
      </c>
      <c r="B2" s="403"/>
      <c r="C2" s="65"/>
      <c r="D2" s="62"/>
      <c r="E2" s="63"/>
      <c r="F2" s="301"/>
      <c r="G2" s="63"/>
      <c r="H2" s="64"/>
    </row>
    <row r="3" spans="1:8" ht="15.75">
      <c r="A3" s="219" t="s">
        <v>955</v>
      </c>
      <c r="B3" s="66"/>
      <c r="C3" s="65"/>
      <c r="D3" s="62"/>
      <c r="E3" s="63"/>
      <c r="F3" s="301"/>
      <c r="G3" s="63"/>
      <c r="H3" s="64"/>
    </row>
    <row r="4" spans="1:8" ht="15.75">
      <c r="A4" s="226"/>
      <c r="B4" s="66"/>
      <c r="C4" s="65"/>
      <c r="D4" s="62"/>
      <c r="E4" s="63"/>
      <c r="F4" s="301"/>
      <c r="G4" s="63"/>
      <c r="H4" s="64"/>
    </row>
    <row r="5" spans="1:8" ht="409.5" customHeight="1">
      <c r="A5" s="67" t="s">
        <v>956</v>
      </c>
      <c r="B5" s="67" t="s">
        <v>957</v>
      </c>
      <c r="C5" s="68" t="s">
        <v>958</v>
      </c>
      <c r="D5" s="68" t="s">
        <v>959</v>
      </c>
      <c r="E5" s="67" t="s">
        <v>76</v>
      </c>
      <c r="F5" s="302" t="s">
        <v>77</v>
      </c>
      <c r="G5" s="67" t="s">
        <v>78</v>
      </c>
      <c r="H5" s="69" t="s">
        <v>79</v>
      </c>
    </row>
    <row r="6" spans="1:8" ht="21" customHeight="1">
      <c r="A6" s="72">
        <v>1</v>
      </c>
      <c r="B6" s="70">
        <v>2</v>
      </c>
      <c r="C6" s="71">
        <v>3</v>
      </c>
      <c r="D6" s="71">
        <v>4</v>
      </c>
      <c r="E6" s="72">
        <v>5</v>
      </c>
      <c r="F6" s="302">
        <v>6</v>
      </c>
      <c r="G6" s="72">
        <v>7</v>
      </c>
      <c r="H6" s="73">
        <v>8</v>
      </c>
    </row>
    <row r="7" spans="1:11" s="8" customFormat="1" ht="15.75">
      <c r="A7" s="404" t="s">
        <v>80</v>
      </c>
      <c r="B7" s="404"/>
      <c r="C7" s="404"/>
      <c r="D7" s="404"/>
      <c r="E7" s="404"/>
      <c r="F7" s="404"/>
      <c r="G7" s="404"/>
      <c r="H7" s="404"/>
      <c r="I7" s="23"/>
      <c r="J7" s="23"/>
      <c r="K7" s="23"/>
    </row>
    <row r="8" spans="1:11" s="9" customFormat="1" ht="15.75">
      <c r="A8" s="403" t="s">
        <v>81</v>
      </c>
      <c r="B8" s="403"/>
      <c r="C8" s="403"/>
      <c r="D8" s="403"/>
      <c r="E8" s="403"/>
      <c r="F8" s="403"/>
      <c r="G8" s="403"/>
      <c r="H8" s="403"/>
      <c r="I8" s="23"/>
      <c r="J8" s="23"/>
      <c r="K8" s="23"/>
    </row>
    <row r="9" spans="1:11" s="25" customFormat="1" ht="63">
      <c r="A9" s="75">
        <v>2</v>
      </c>
      <c r="B9" s="75" t="s">
        <v>83</v>
      </c>
      <c r="C9" s="76">
        <v>854560.1</v>
      </c>
      <c r="D9" s="76">
        <v>854560.1</v>
      </c>
      <c r="E9" s="75" t="s">
        <v>84</v>
      </c>
      <c r="F9" s="302" t="s">
        <v>85</v>
      </c>
      <c r="G9" s="77"/>
      <c r="H9" s="74"/>
      <c r="I9" s="23"/>
      <c r="J9" s="23"/>
      <c r="K9" s="23"/>
    </row>
    <row r="10" spans="1:11" s="25" customFormat="1" ht="15.75">
      <c r="A10" s="78"/>
      <c r="B10" s="78" t="s">
        <v>86</v>
      </c>
      <c r="C10" s="79">
        <f>SUM(C9:C9)</f>
        <v>854560.1</v>
      </c>
      <c r="D10" s="79">
        <f>SUM(D9:D9)</f>
        <v>854560.1</v>
      </c>
      <c r="E10" s="78"/>
      <c r="F10" s="303"/>
      <c r="G10" s="78"/>
      <c r="H10" s="80"/>
      <c r="I10" s="23"/>
      <c r="J10" s="23"/>
      <c r="K10" s="23"/>
    </row>
    <row r="11" spans="1:11" s="25" customFormat="1" ht="15.75">
      <c r="A11" s="276"/>
      <c r="B11" s="276"/>
      <c r="C11" s="277"/>
      <c r="D11" s="277"/>
      <c r="E11" s="276"/>
      <c r="F11" s="304"/>
      <c r="G11" s="276"/>
      <c r="H11" s="278"/>
      <c r="I11" s="23"/>
      <c r="J11" s="23"/>
      <c r="K11" s="23"/>
    </row>
    <row r="12" spans="1:11" s="24" customFormat="1" ht="15.75" customHeight="1">
      <c r="A12" s="404" t="s">
        <v>87</v>
      </c>
      <c r="B12" s="404"/>
      <c r="C12" s="404"/>
      <c r="D12" s="404"/>
      <c r="E12" s="404"/>
      <c r="F12" s="404"/>
      <c r="G12" s="404"/>
      <c r="H12" s="404"/>
      <c r="I12" s="23"/>
      <c r="J12" s="23"/>
      <c r="K12" s="23"/>
    </row>
    <row r="13" spans="1:11" s="24" customFormat="1" ht="15" customHeight="1">
      <c r="A13" s="405" t="s">
        <v>88</v>
      </c>
      <c r="B13" s="406"/>
      <c r="C13" s="406"/>
      <c r="D13" s="406"/>
      <c r="E13" s="406"/>
      <c r="F13" s="406"/>
      <c r="G13" s="406"/>
      <c r="H13" s="407"/>
      <c r="I13" s="23"/>
      <c r="J13" s="23"/>
      <c r="K13" s="23"/>
    </row>
    <row r="14" spans="1:11" s="24" customFormat="1" ht="2.25" customHeight="1">
      <c r="A14" s="220"/>
      <c r="B14" s="81"/>
      <c r="C14" s="82"/>
      <c r="D14" s="83"/>
      <c r="E14" s="84"/>
      <c r="F14" s="281"/>
      <c r="G14" s="75"/>
      <c r="H14" s="73"/>
      <c r="I14" s="23"/>
      <c r="J14" s="23"/>
      <c r="K14" s="23"/>
    </row>
    <row r="15" spans="1:11" s="24" customFormat="1" ht="210.75" customHeight="1">
      <c r="A15" s="220">
        <v>1</v>
      </c>
      <c r="B15" s="81" t="s">
        <v>1379</v>
      </c>
      <c r="C15" s="82">
        <v>16000</v>
      </c>
      <c r="D15" s="83">
        <v>0</v>
      </c>
      <c r="E15" s="84">
        <v>43405</v>
      </c>
      <c r="F15" s="263" t="s">
        <v>1665</v>
      </c>
      <c r="G15" s="75" t="s">
        <v>80</v>
      </c>
      <c r="H15" s="73"/>
      <c r="I15" s="23"/>
      <c r="J15" s="23"/>
      <c r="K15" s="23"/>
    </row>
    <row r="16" spans="1:11" s="24" customFormat="1" ht="196.5" customHeight="1">
      <c r="A16" s="220">
        <v>2</v>
      </c>
      <c r="B16" s="81" t="s">
        <v>1694</v>
      </c>
      <c r="C16" s="82">
        <v>16590</v>
      </c>
      <c r="D16" s="83">
        <v>0</v>
      </c>
      <c r="E16" s="84">
        <v>43405</v>
      </c>
      <c r="F16" s="263" t="s">
        <v>1579</v>
      </c>
      <c r="G16" s="75" t="s">
        <v>80</v>
      </c>
      <c r="H16" s="73"/>
      <c r="I16" s="23"/>
      <c r="J16" s="23"/>
      <c r="K16" s="23"/>
    </row>
    <row r="17" spans="1:11" s="24" customFormat="1" ht="198.75" customHeight="1">
      <c r="A17" s="220">
        <v>3</v>
      </c>
      <c r="B17" s="351" t="s">
        <v>2318</v>
      </c>
      <c r="C17" s="82">
        <v>4008567</v>
      </c>
      <c r="D17" s="83">
        <v>0</v>
      </c>
      <c r="E17" s="84">
        <v>42979</v>
      </c>
      <c r="F17" s="263" t="s">
        <v>1578</v>
      </c>
      <c r="G17" s="75" t="s">
        <v>80</v>
      </c>
      <c r="H17" s="73"/>
      <c r="I17" s="23"/>
      <c r="J17" s="23"/>
      <c r="K17" s="23"/>
    </row>
    <row r="18" spans="1:11" s="24" customFormat="1" ht="200.25" customHeight="1">
      <c r="A18" s="220">
        <v>4</v>
      </c>
      <c r="B18" s="75" t="s">
        <v>1956</v>
      </c>
      <c r="C18" s="76">
        <v>2955000</v>
      </c>
      <c r="D18" s="76">
        <v>0</v>
      </c>
      <c r="E18" s="89">
        <v>42228</v>
      </c>
      <c r="F18" s="263" t="s">
        <v>1578</v>
      </c>
      <c r="G18" s="75" t="s">
        <v>80</v>
      </c>
      <c r="H18" s="73"/>
      <c r="I18" s="23"/>
      <c r="J18" s="23"/>
      <c r="K18" s="23"/>
    </row>
    <row r="19" spans="1:11" s="24" customFormat="1" ht="210.75" customHeight="1">
      <c r="A19" s="220">
        <v>5</v>
      </c>
      <c r="B19" s="352" t="s">
        <v>1666</v>
      </c>
      <c r="C19" s="76">
        <v>1596739.58</v>
      </c>
      <c r="D19" s="76">
        <v>0</v>
      </c>
      <c r="E19" s="89">
        <v>42396</v>
      </c>
      <c r="F19" s="263" t="s">
        <v>1667</v>
      </c>
      <c r="G19" s="75" t="s">
        <v>80</v>
      </c>
      <c r="H19" s="73"/>
      <c r="I19" s="23"/>
      <c r="J19" s="23"/>
      <c r="K19" s="23"/>
    </row>
    <row r="20" spans="1:11" s="24" customFormat="1" ht="213" customHeight="1">
      <c r="A20" s="220">
        <v>6</v>
      </c>
      <c r="B20" s="352" t="s">
        <v>1668</v>
      </c>
      <c r="C20" s="76">
        <v>438760</v>
      </c>
      <c r="D20" s="76">
        <v>0</v>
      </c>
      <c r="E20" s="89">
        <v>42564</v>
      </c>
      <c r="F20" s="263" t="s">
        <v>1669</v>
      </c>
      <c r="G20" s="75" t="s">
        <v>80</v>
      </c>
      <c r="H20" s="73"/>
      <c r="I20" s="23"/>
      <c r="J20" s="23"/>
      <c r="K20" s="23"/>
    </row>
    <row r="21" spans="1:11" s="24" customFormat="1" ht="213" customHeight="1">
      <c r="A21" s="220">
        <v>7</v>
      </c>
      <c r="B21" s="352" t="s">
        <v>1670</v>
      </c>
      <c r="C21" s="76">
        <v>354960</v>
      </c>
      <c r="D21" s="76">
        <v>0</v>
      </c>
      <c r="E21" s="89">
        <v>42549</v>
      </c>
      <c r="F21" s="263" t="s">
        <v>1703</v>
      </c>
      <c r="G21" s="75" t="s">
        <v>80</v>
      </c>
      <c r="H21" s="73"/>
      <c r="I21" s="23"/>
      <c r="J21" s="23"/>
      <c r="K21" s="23"/>
    </row>
    <row r="22" spans="1:11" s="24" customFormat="1" ht="196.5" customHeight="1">
      <c r="A22" s="220">
        <v>8</v>
      </c>
      <c r="B22" s="352" t="s">
        <v>1704</v>
      </c>
      <c r="C22" s="76">
        <v>298000</v>
      </c>
      <c r="D22" s="76">
        <v>0</v>
      </c>
      <c r="E22" s="89">
        <v>44036</v>
      </c>
      <c r="F22" s="263" t="s">
        <v>1475</v>
      </c>
      <c r="G22" s="75" t="s">
        <v>80</v>
      </c>
      <c r="H22" s="73"/>
      <c r="I22" s="23"/>
      <c r="J22" s="23"/>
      <c r="K22" s="23"/>
    </row>
    <row r="23" spans="1:11" s="25" customFormat="1" ht="20.25" customHeight="1">
      <c r="A23" s="313"/>
      <c r="B23" s="300" t="s">
        <v>681</v>
      </c>
      <c r="C23" s="94">
        <f>C14+C15+C16+C17+C18+C19+C20+C21+C22</f>
        <v>9684616.58</v>
      </c>
      <c r="D23" s="94">
        <f>D14+D15+D16</f>
        <v>0</v>
      </c>
      <c r="E23" s="314"/>
      <c r="F23" s="315"/>
      <c r="G23" s="78"/>
      <c r="H23" s="100"/>
      <c r="I23" s="316"/>
      <c r="J23" s="316"/>
      <c r="K23" s="316"/>
    </row>
    <row r="24" spans="1:11" s="24" customFormat="1" ht="20.25" customHeight="1">
      <c r="A24" s="404" t="s">
        <v>80</v>
      </c>
      <c r="B24" s="404"/>
      <c r="C24" s="404"/>
      <c r="D24" s="404"/>
      <c r="E24" s="404"/>
      <c r="F24" s="404"/>
      <c r="G24" s="404"/>
      <c r="H24" s="404"/>
      <c r="I24" s="23"/>
      <c r="J24" s="23"/>
      <c r="K24" s="23"/>
    </row>
    <row r="25" spans="1:11" s="24" customFormat="1" ht="12" customHeight="1">
      <c r="A25" s="364"/>
      <c r="B25" s="362"/>
      <c r="C25" s="362"/>
      <c r="D25" s="362"/>
      <c r="E25" s="362"/>
      <c r="F25" s="362"/>
      <c r="G25" s="362"/>
      <c r="H25" s="363"/>
      <c r="I25" s="23"/>
      <c r="J25" s="23"/>
      <c r="K25" s="23"/>
    </row>
    <row r="26" spans="1:11" s="24" customFormat="1" ht="15.75" customHeight="1">
      <c r="A26" s="364"/>
      <c r="B26" s="362"/>
      <c r="C26" s="362"/>
      <c r="D26" s="362"/>
      <c r="E26" s="362"/>
      <c r="F26" s="362"/>
      <c r="G26" s="362"/>
      <c r="H26" s="363"/>
      <c r="I26" s="23"/>
      <c r="J26" s="23"/>
      <c r="K26" s="23"/>
    </row>
    <row r="27" spans="1:11" s="24" customFormat="1" ht="114.75" customHeight="1">
      <c r="A27" s="368">
        <v>1</v>
      </c>
      <c r="B27" s="346" t="s">
        <v>2532</v>
      </c>
      <c r="C27" s="366">
        <f>1</f>
        <v>1</v>
      </c>
      <c r="D27" s="366">
        <v>1</v>
      </c>
      <c r="E27" s="367">
        <v>44001</v>
      </c>
      <c r="F27" s="263" t="s">
        <v>2531</v>
      </c>
      <c r="G27" s="75" t="s">
        <v>80</v>
      </c>
      <c r="H27" s="238"/>
      <c r="I27" s="23"/>
      <c r="J27" s="23"/>
      <c r="K27" s="23"/>
    </row>
    <row r="28" spans="1:11" s="24" customFormat="1" ht="20.25" customHeight="1">
      <c r="A28" s="238"/>
      <c r="B28" s="238"/>
      <c r="C28" s="365">
        <f>C27</f>
        <v>1</v>
      </c>
      <c r="D28" s="365">
        <f>D27</f>
        <v>1</v>
      </c>
      <c r="E28" s="238"/>
      <c r="F28" s="238"/>
      <c r="G28" s="238"/>
      <c r="H28" s="238"/>
      <c r="I28" s="23"/>
      <c r="J28" s="23"/>
      <c r="K28" s="23"/>
    </row>
    <row r="29" spans="1:11" s="24" customFormat="1" ht="20.25" customHeight="1">
      <c r="A29" s="405" t="s">
        <v>88</v>
      </c>
      <c r="B29" s="406"/>
      <c r="C29" s="406"/>
      <c r="D29" s="406"/>
      <c r="E29" s="406"/>
      <c r="F29" s="406"/>
      <c r="G29" s="406"/>
      <c r="H29" s="407"/>
      <c r="I29" s="23"/>
      <c r="J29" s="23"/>
      <c r="K29" s="23"/>
    </row>
    <row r="30" spans="1:11" s="24" customFormat="1" ht="76.5" customHeight="1">
      <c r="A30" s="220">
        <v>1</v>
      </c>
      <c r="B30" s="75" t="s">
        <v>101</v>
      </c>
      <c r="C30" s="76">
        <v>16650.48</v>
      </c>
      <c r="D30" s="76">
        <v>0</v>
      </c>
      <c r="E30" s="75" t="s">
        <v>104</v>
      </c>
      <c r="F30" s="302"/>
      <c r="G30" s="75" t="s">
        <v>80</v>
      </c>
      <c r="H30" s="74" t="s">
        <v>82</v>
      </c>
      <c r="I30" s="227"/>
      <c r="J30" s="23"/>
      <c r="K30" s="23"/>
    </row>
    <row r="31" spans="1:9" ht="69" customHeight="1">
      <c r="A31" s="220">
        <v>2</v>
      </c>
      <c r="B31" s="75" t="s">
        <v>128</v>
      </c>
      <c r="C31" s="82">
        <v>3796</v>
      </c>
      <c r="D31" s="82">
        <v>0</v>
      </c>
      <c r="E31" s="86" t="s">
        <v>98</v>
      </c>
      <c r="F31" s="302"/>
      <c r="G31" s="75" t="s">
        <v>80</v>
      </c>
      <c r="H31" s="74" t="s">
        <v>82</v>
      </c>
      <c r="I31" s="227"/>
    </row>
    <row r="32" spans="1:11" s="24" customFormat="1" ht="69.75" customHeight="1">
      <c r="A32" s="220">
        <v>3</v>
      </c>
      <c r="B32" s="75" t="s">
        <v>97</v>
      </c>
      <c r="C32" s="76">
        <v>8672.04</v>
      </c>
      <c r="D32" s="76">
        <v>0</v>
      </c>
      <c r="E32" s="75" t="s">
        <v>975</v>
      </c>
      <c r="F32" s="302"/>
      <c r="G32" s="75" t="s">
        <v>80</v>
      </c>
      <c r="H32" s="74" t="s">
        <v>82</v>
      </c>
      <c r="I32" s="227"/>
      <c r="J32" s="23"/>
      <c r="K32" s="23"/>
    </row>
    <row r="33" spans="1:9" ht="68.25" customHeight="1">
      <c r="A33" s="220">
        <v>4</v>
      </c>
      <c r="B33" s="75" t="s">
        <v>154</v>
      </c>
      <c r="C33" s="82">
        <v>28750</v>
      </c>
      <c r="D33" s="82">
        <v>28750</v>
      </c>
      <c r="E33" s="86" t="s">
        <v>155</v>
      </c>
      <c r="F33" s="302"/>
      <c r="G33" s="75" t="s">
        <v>80</v>
      </c>
      <c r="H33" s="74" t="s">
        <v>82</v>
      </c>
      <c r="I33" s="227"/>
    </row>
    <row r="34" spans="1:11" s="24" customFormat="1" ht="63.75" customHeight="1">
      <c r="A34" s="220">
        <v>5</v>
      </c>
      <c r="B34" s="75" t="s">
        <v>99</v>
      </c>
      <c r="C34" s="76">
        <v>22470.6</v>
      </c>
      <c r="D34" s="76">
        <v>0</v>
      </c>
      <c r="E34" s="70" t="s">
        <v>976</v>
      </c>
      <c r="F34" s="302"/>
      <c r="G34" s="75" t="s">
        <v>80</v>
      </c>
      <c r="H34" s="74" t="s">
        <v>82</v>
      </c>
      <c r="I34" s="227"/>
      <c r="J34" s="23"/>
      <c r="K34" s="23"/>
    </row>
    <row r="35" spans="1:11" s="24" customFormat="1" ht="72.75" customHeight="1">
      <c r="A35" s="220">
        <v>6</v>
      </c>
      <c r="B35" s="75" t="s">
        <v>100</v>
      </c>
      <c r="C35" s="76">
        <v>30123.66</v>
      </c>
      <c r="D35" s="76">
        <v>0</v>
      </c>
      <c r="E35" s="75" t="s">
        <v>976</v>
      </c>
      <c r="F35" s="302"/>
      <c r="G35" s="75" t="s">
        <v>80</v>
      </c>
      <c r="H35" s="74" t="s">
        <v>82</v>
      </c>
      <c r="I35" s="227"/>
      <c r="J35" s="23"/>
      <c r="K35" s="23"/>
    </row>
    <row r="36" spans="1:8" ht="62.25" customHeight="1">
      <c r="A36" s="220">
        <v>7</v>
      </c>
      <c r="B36" s="75" t="s">
        <v>132</v>
      </c>
      <c r="C36" s="82">
        <v>7752</v>
      </c>
      <c r="D36" s="82">
        <v>0</v>
      </c>
      <c r="E36" s="86" t="s">
        <v>95</v>
      </c>
      <c r="F36" s="302"/>
      <c r="G36" s="75" t="s">
        <v>80</v>
      </c>
      <c r="H36" s="74" t="s">
        <v>82</v>
      </c>
    </row>
    <row r="37" spans="1:9" ht="65.25" customHeight="1">
      <c r="A37" s="220">
        <v>8</v>
      </c>
      <c r="B37" s="75" t="s">
        <v>136</v>
      </c>
      <c r="C37" s="82">
        <v>12526.62</v>
      </c>
      <c r="D37" s="82">
        <v>0</v>
      </c>
      <c r="E37" s="86" t="s">
        <v>95</v>
      </c>
      <c r="F37" s="302"/>
      <c r="G37" s="75" t="s">
        <v>80</v>
      </c>
      <c r="H37" s="74" t="s">
        <v>82</v>
      </c>
      <c r="I37" s="227"/>
    </row>
    <row r="38" spans="1:9" ht="63" customHeight="1">
      <c r="A38" s="220">
        <v>9</v>
      </c>
      <c r="B38" s="75" t="s">
        <v>137</v>
      </c>
      <c r="C38" s="82">
        <v>48046.08</v>
      </c>
      <c r="D38" s="82">
        <v>0</v>
      </c>
      <c r="E38" s="86" t="s">
        <v>95</v>
      </c>
      <c r="F38" s="302"/>
      <c r="G38" s="75" t="s">
        <v>80</v>
      </c>
      <c r="H38" s="74" t="s">
        <v>82</v>
      </c>
      <c r="I38" s="227"/>
    </row>
    <row r="39" spans="1:9" ht="66.75" customHeight="1">
      <c r="A39" s="220">
        <v>10</v>
      </c>
      <c r="B39" s="75" t="s">
        <v>118</v>
      </c>
      <c r="C39" s="82">
        <v>25693.8</v>
      </c>
      <c r="D39" s="82">
        <v>0</v>
      </c>
      <c r="E39" s="86" t="s">
        <v>119</v>
      </c>
      <c r="F39" s="302"/>
      <c r="G39" s="75" t="s">
        <v>80</v>
      </c>
      <c r="H39" s="74" t="s">
        <v>82</v>
      </c>
      <c r="I39" s="227"/>
    </row>
    <row r="40" spans="1:9" ht="63.75">
      <c r="A40" s="220">
        <v>11</v>
      </c>
      <c r="B40" s="75" t="s">
        <v>124</v>
      </c>
      <c r="C40" s="82">
        <v>3043.68</v>
      </c>
      <c r="D40" s="82">
        <v>0</v>
      </c>
      <c r="E40" s="85" t="s">
        <v>125</v>
      </c>
      <c r="F40" s="302"/>
      <c r="G40" s="75" t="s">
        <v>80</v>
      </c>
      <c r="H40" s="74"/>
      <c r="I40" s="227"/>
    </row>
    <row r="41" spans="1:9" ht="72" customHeight="1">
      <c r="A41" s="220">
        <v>12</v>
      </c>
      <c r="B41" s="75" t="s">
        <v>112</v>
      </c>
      <c r="C41" s="82">
        <v>21567.9</v>
      </c>
      <c r="D41" s="82">
        <v>0</v>
      </c>
      <c r="E41" s="85" t="s">
        <v>113</v>
      </c>
      <c r="F41" s="302"/>
      <c r="G41" s="75" t="s">
        <v>80</v>
      </c>
      <c r="H41" s="74" t="s">
        <v>82</v>
      </c>
      <c r="I41" s="227"/>
    </row>
    <row r="42" spans="1:9" ht="65.25" customHeight="1">
      <c r="A42" s="220">
        <v>13</v>
      </c>
      <c r="B42" s="75" t="s">
        <v>116</v>
      </c>
      <c r="C42" s="82">
        <v>20389.8</v>
      </c>
      <c r="D42" s="82">
        <v>0</v>
      </c>
      <c r="E42" s="86" t="s">
        <v>113</v>
      </c>
      <c r="F42" s="302"/>
      <c r="G42" s="75" t="s">
        <v>80</v>
      </c>
      <c r="H42" s="74" t="s">
        <v>82</v>
      </c>
      <c r="I42" s="227"/>
    </row>
    <row r="43" spans="1:9" ht="75.75" customHeight="1">
      <c r="A43" s="220">
        <v>14</v>
      </c>
      <c r="B43" s="75" t="s">
        <v>117</v>
      </c>
      <c r="C43" s="82">
        <v>20389.8</v>
      </c>
      <c r="D43" s="82">
        <v>0</v>
      </c>
      <c r="E43" s="86" t="s">
        <v>113</v>
      </c>
      <c r="F43" s="302"/>
      <c r="G43" s="75" t="s">
        <v>80</v>
      </c>
      <c r="H43" s="74" t="s">
        <v>82</v>
      </c>
      <c r="I43" s="227"/>
    </row>
    <row r="44" spans="1:8" ht="63">
      <c r="A44" s="220">
        <v>15</v>
      </c>
      <c r="B44" s="75" t="s">
        <v>129</v>
      </c>
      <c r="C44" s="82">
        <v>4196.4</v>
      </c>
      <c r="D44" s="82">
        <v>0</v>
      </c>
      <c r="E44" s="86" t="s">
        <v>130</v>
      </c>
      <c r="F44" s="302"/>
      <c r="G44" s="75" t="s">
        <v>80</v>
      </c>
      <c r="H44" s="74" t="s">
        <v>82</v>
      </c>
    </row>
    <row r="45" spans="1:8" ht="72.75" customHeight="1">
      <c r="A45" s="220">
        <v>16</v>
      </c>
      <c r="B45" s="75" t="s">
        <v>135</v>
      </c>
      <c r="C45" s="82">
        <v>4196.4</v>
      </c>
      <c r="D45" s="82">
        <v>0</v>
      </c>
      <c r="E45" s="86" t="s">
        <v>130</v>
      </c>
      <c r="F45" s="302"/>
      <c r="G45" s="75" t="s">
        <v>80</v>
      </c>
      <c r="H45" s="74" t="s">
        <v>82</v>
      </c>
    </row>
    <row r="46" spans="1:11" s="24" customFormat="1" ht="62.25" customHeight="1">
      <c r="A46" s="220">
        <v>20</v>
      </c>
      <c r="B46" s="75" t="s">
        <v>89</v>
      </c>
      <c r="C46" s="76">
        <v>14560</v>
      </c>
      <c r="D46" s="76">
        <v>0</v>
      </c>
      <c r="E46" s="87" t="s">
        <v>977</v>
      </c>
      <c r="F46" s="302"/>
      <c r="G46" s="75" t="s">
        <v>80</v>
      </c>
      <c r="H46" s="74" t="s">
        <v>82</v>
      </c>
      <c r="I46" s="23"/>
      <c r="J46" s="23"/>
      <c r="K46" s="23"/>
    </row>
    <row r="47" spans="1:8" ht="60" customHeight="1">
      <c r="A47" s="220">
        <v>21</v>
      </c>
      <c r="B47" s="75" t="s">
        <v>122</v>
      </c>
      <c r="C47" s="82">
        <v>6996</v>
      </c>
      <c r="D47" s="82">
        <v>0</v>
      </c>
      <c r="E47" s="86" t="s">
        <v>123</v>
      </c>
      <c r="F47" s="302"/>
      <c r="G47" s="75" t="s">
        <v>80</v>
      </c>
      <c r="H47" s="74" t="s">
        <v>82</v>
      </c>
    </row>
    <row r="48" spans="1:8" ht="63">
      <c r="A48" s="220">
        <v>22</v>
      </c>
      <c r="B48" s="75" t="s">
        <v>133</v>
      </c>
      <c r="C48" s="82">
        <v>3590</v>
      </c>
      <c r="D48" s="82">
        <v>0</v>
      </c>
      <c r="E48" s="86" t="s">
        <v>134</v>
      </c>
      <c r="F48" s="302"/>
      <c r="G48" s="75" t="s">
        <v>80</v>
      </c>
      <c r="H48" s="74" t="s">
        <v>82</v>
      </c>
    </row>
    <row r="49" spans="1:8" ht="63">
      <c r="A49" s="220">
        <v>23</v>
      </c>
      <c r="B49" s="75" t="s">
        <v>126</v>
      </c>
      <c r="C49" s="82">
        <v>7690</v>
      </c>
      <c r="D49" s="82">
        <v>0</v>
      </c>
      <c r="E49" s="86" t="s">
        <v>127</v>
      </c>
      <c r="F49" s="302"/>
      <c r="G49" s="75" t="s">
        <v>80</v>
      </c>
      <c r="H49" s="74" t="s">
        <v>82</v>
      </c>
    </row>
    <row r="50" spans="1:8" ht="72" customHeight="1">
      <c r="A50" s="220">
        <v>24</v>
      </c>
      <c r="B50" s="75" t="s">
        <v>110</v>
      </c>
      <c r="C50" s="82">
        <v>19465</v>
      </c>
      <c r="D50" s="82">
        <v>0</v>
      </c>
      <c r="E50" s="86" t="s">
        <v>111</v>
      </c>
      <c r="F50" s="302"/>
      <c r="G50" s="75" t="s">
        <v>80</v>
      </c>
      <c r="H50" s="74" t="s">
        <v>82</v>
      </c>
    </row>
    <row r="51" spans="1:8" ht="64.5" customHeight="1">
      <c r="A51" s="220">
        <v>25</v>
      </c>
      <c r="B51" s="75" t="s">
        <v>131</v>
      </c>
      <c r="C51" s="82">
        <v>3925</v>
      </c>
      <c r="D51" s="82">
        <v>0</v>
      </c>
      <c r="E51" s="86" t="s">
        <v>111</v>
      </c>
      <c r="F51" s="302"/>
      <c r="G51" s="75" t="s">
        <v>80</v>
      </c>
      <c r="H51" s="74" t="s">
        <v>82</v>
      </c>
    </row>
    <row r="52" spans="1:8" ht="69.75" customHeight="1">
      <c r="A52" s="220">
        <v>26</v>
      </c>
      <c r="B52" s="75" t="s">
        <v>114</v>
      </c>
      <c r="C52" s="82">
        <v>23213</v>
      </c>
      <c r="D52" s="82">
        <v>0</v>
      </c>
      <c r="E52" s="86" t="s">
        <v>115</v>
      </c>
      <c r="F52" s="302"/>
      <c r="G52" s="75" t="s">
        <v>80</v>
      </c>
      <c r="H52" s="74" t="s">
        <v>82</v>
      </c>
    </row>
    <row r="53" spans="1:8" ht="63" customHeight="1">
      <c r="A53" s="220">
        <v>27</v>
      </c>
      <c r="B53" s="75" t="s">
        <v>1852</v>
      </c>
      <c r="C53" s="82">
        <v>17440</v>
      </c>
      <c r="D53" s="82">
        <v>0</v>
      </c>
      <c r="E53" s="86" t="s">
        <v>1853</v>
      </c>
      <c r="F53" s="302"/>
      <c r="G53" s="75" t="s">
        <v>80</v>
      </c>
      <c r="H53" s="74" t="s">
        <v>82</v>
      </c>
    </row>
    <row r="54" spans="1:8" ht="60.75" customHeight="1">
      <c r="A54" s="220">
        <v>28</v>
      </c>
      <c r="B54" s="75" t="s">
        <v>120</v>
      </c>
      <c r="C54" s="82">
        <v>3900</v>
      </c>
      <c r="D54" s="82">
        <v>0</v>
      </c>
      <c r="E54" s="86" t="s">
        <v>121</v>
      </c>
      <c r="F54" s="302"/>
      <c r="G54" s="75" t="s">
        <v>80</v>
      </c>
      <c r="H54" s="74" t="s">
        <v>82</v>
      </c>
    </row>
    <row r="55" spans="1:8" ht="63">
      <c r="A55" s="220">
        <v>29</v>
      </c>
      <c r="B55" s="75" t="s">
        <v>139</v>
      </c>
      <c r="C55" s="82">
        <v>5580</v>
      </c>
      <c r="D55" s="82">
        <v>0</v>
      </c>
      <c r="E55" s="86" t="s">
        <v>140</v>
      </c>
      <c r="F55" s="302"/>
      <c r="G55" s="75" t="s">
        <v>80</v>
      </c>
      <c r="H55" s="74" t="s">
        <v>82</v>
      </c>
    </row>
    <row r="56" spans="1:8" ht="63">
      <c r="A56" s="220">
        <v>30</v>
      </c>
      <c r="B56" s="75" t="s">
        <v>141</v>
      </c>
      <c r="C56" s="82">
        <v>6710</v>
      </c>
      <c r="D56" s="82">
        <v>0</v>
      </c>
      <c r="E56" s="86" t="s">
        <v>140</v>
      </c>
      <c r="F56" s="302"/>
      <c r="G56" s="75" t="s">
        <v>80</v>
      </c>
      <c r="H56" s="74" t="s">
        <v>82</v>
      </c>
    </row>
    <row r="57" spans="1:8" ht="63">
      <c r="A57" s="220">
        <v>31</v>
      </c>
      <c r="B57" s="75" t="s">
        <v>142</v>
      </c>
      <c r="C57" s="82">
        <v>31200</v>
      </c>
      <c r="D57" s="82">
        <v>0</v>
      </c>
      <c r="E57" s="86" t="s">
        <v>140</v>
      </c>
      <c r="F57" s="302"/>
      <c r="G57" s="75" t="s">
        <v>80</v>
      </c>
      <c r="H57" s="74" t="s">
        <v>82</v>
      </c>
    </row>
    <row r="58" spans="1:8" ht="63">
      <c r="A58" s="220">
        <v>32</v>
      </c>
      <c r="B58" s="75" t="s">
        <v>150</v>
      </c>
      <c r="C58" s="82">
        <v>5310</v>
      </c>
      <c r="D58" s="82">
        <v>0</v>
      </c>
      <c r="E58" s="86" t="s">
        <v>151</v>
      </c>
      <c r="F58" s="302"/>
      <c r="G58" s="75" t="s">
        <v>80</v>
      </c>
      <c r="H58" s="74" t="s">
        <v>82</v>
      </c>
    </row>
    <row r="59" spans="1:11" s="24" customFormat="1" ht="69.75" customHeight="1">
      <c r="A59" s="220">
        <v>33</v>
      </c>
      <c r="B59" s="75" t="s">
        <v>90</v>
      </c>
      <c r="C59" s="76">
        <v>6168</v>
      </c>
      <c r="D59" s="76">
        <v>0</v>
      </c>
      <c r="E59" s="279" t="s">
        <v>1676</v>
      </c>
      <c r="F59" s="302"/>
      <c r="G59" s="280" t="s">
        <v>80</v>
      </c>
      <c r="H59" s="74" t="s">
        <v>82</v>
      </c>
      <c r="I59" s="23"/>
      <c r="J59" s="23"/>
      <c r="K59" s="23"/>
    </row>
    <row r="60" spans="1:8" ht="63">
      <c r="A60" s="220">
        <v>34</v>
      </c>
      <c r="B60" s="75" t="s">
        <v>138</v>
      </c>
      <c r="C60" s="82">
        <v>8200</v>
      </c>
      <c r="D60" s="82">
        <v>0</v>
      </c>
      <c r="E60" s="86" t="s">
        <v>96</v>
      </c>
      <c r="F60" s="302"/>
      <c r="G60" s="75" t="s">
        <v>80</v>
      </c>
      <c r="H60" s="74" t="s">
        <v>82</v>
      </c>
    </row>
    <row r="61" spans="1:11" s="24" customFormat="1" ht="66.75" customHeight="1">
      <c r="A61" s="220">
        <v>35</v>
      </c>
      <c r="B61" s="75" t="s">
        <v>91</v>
      </c>
      <c r="C61" s="76">
        <v>10990</v>
      </c>
      <c r="D61" s="76">
        <v>0</v>
      </c>
      <c r="E61" s="88" t="s">
        <v>92</v>
      </c>
      <c r="F61" s="302"/>
      <c r="G61" s="75" t="s">
        <v>80</v>
      </c>
      <c r="H61" s="74" t="s">
        <v>82</v>
      </c>
      <c r="I61" s="23"/>
      <c r="J61" s="23"/>
      <c r="K61" s="23"/>
    </row>
    <row r="62" spans="1:8" ht="63">
      <c r="A62" s="220">
        <v>36</v>
      </c>
      <c r="B62" s="75" t="s">
        <v>143</v>
      </c>
      <c r="C62" s="82">
        <v>37000</v>
      </c>
      <c r="D62" s="82">
        <v>21583.2</v>
      </c>
      <c r="E62" s="86" t="s">
        <v>144</v>
      </c>
      <c r="F62" s="302"/>
      <c r="G62" s="75" t="s">
        <v>80</v>
      </c>
      <c r="H62" s="74" t="s">
        <v>82</v>
      </c>
    </row>
    <row r="63" spans="1:8" ht="63" customHeight="1">
      <c r="A63" s="220">
        <v>37</v>
      </c>
      <c r="B63" s="75" t="s">
        <v>145</v>
      </c>
      <c r="C63" s="82">
        <v>8600</v>
      </c>
      <c r="D63" s="82">
        <v>8600</v>
      </c>
      <c r="E63" s="86" t="s">
        <v>146</v>
      </c>
      <c r="F63" s="302"/>
      <c r="G63" s="75" t="s">
        <v>80</v>
      </c>
      <c r="H63" s="74" t="s">
        <v>82</v>
      </c>
    </row>
    <row r="64" spans="1:8" ht="72.75" customHeight="1">
      <c r="A64" s="220">
        <v>38</v>
      </c>
      <c r="B64" s="75" t="s">
        <v>162</v>
      </c>
      <c r="C64" s="82">
        <v>4900</v>
      </c>
      <c r="D64" s="82">
        <v>4900</v>
      </c>
      <c r="E64" s="85" t="s">
        <v>163</v>
      </c>
      <c r="F64" s="302"/>
      <c r="G64" s="75" t="s">
        <v>80</v>
      </c>
      <c r="H64" s="74" t="s">
        <v>82</v>
      </c>
    </row>
    <row r="65" spans="1:8" ht="69.75" customHeight="1">
      <c r="A65" s="297">
        <v>39</v>
      </c>
      <c r="B65" s="175" t="s">
        <v>156</v>
      </c>
      <c r="C65" s="298">
        <v>3100</v>
      </c>
      <c r="D65" s="298">
        <v>3100</v>
      </c>
      <c r="E65" s="271" t="s">
        <v>157</v>
      </c>
      <c r="F65" s="163"/>
      <c r="G65" s="175" t="s">
        <v>80</v>
      </c>
      <c r="H65" s="299" t="s">
        <v>82</v>
      </c>
    </row>
    <row r="66" spans="1:8" ht="63">
      <c r="A66" s="220">
        <v>40</v>
      </c>
      <c r="B66" s="75" t="s">
        <v>147</v>
      </c>
      <c r="C66" s="82">
        <v>5066</v>
      </c>
      <c r="D66" s="82">
        <v>5066</v>
      </c>
      <c r="E66" s="86" t="s">
        <v>148</v>
      </c>
      <c r="F66" s="302"/>
      <c r="G66" s="75" t="s">
        <v>80</v>
      </c>
      <c r="H66" s="74" t="s">
        <v>82</v>
      </c>
    </row>
    <row r="67" spans="1:8" ht="63">
      <c r="A67" s="220">
        <v>41</v>
      </c>
      <c r="B67" s="75" t="s">
        <v>149</v>
      </c>
      <c r="C67" s="82">
        <v>4898</v>
      </c>
      <c r="D67" s="82">
        <v>4898</v>
      </c>
      <c r="E67" s="86" t="s">
        <v>148</v>
      </c>
      <c r="F67" s="302"/>
      <c r="G67" s="75" t="s">
        <v>80</v>
      </c>
      <c r="H67" s="74" t="s">
        <v>82</v>
      </c>
    </row>
    <row r="68" spans="1:8" ht="69" customHeight="1">
      <c r="A68" s="220">
        <v>42</v>
      </c>
      <c r="B68" s="75" t="s">
        <v>152</v>
      </c>
      <c r="C68" s="82">
        <v>8300</v>
      </c>
      <c r="D68" s="82">
        <v>8300</v>
      </c>
      <c r="E68" s="86" t="s">
        <v>153</v>
      </c>
      <c r="F68" s="302"/>
      <c r="G68" s="75" t="s">
        <v>80</v>
      </c>
      <c r="H68" s="74" t="s">
        <v>82</v>
      </c>
    </row>
    <row r="69" spans="1:8" ht="75.75" customHeight="1">
      <c r="A69" s="220">
        <v>43</v>
      </c>
      <c r="B69" s="75" t="s">
        <v>158</v>
      </c>
      <c r="C69" s="82">
        <v>10700</v>
      </c>
      <c r="D69" s="82">
        <v>0</v>
      </c>
      <c r="E69" s="86" t="s">
        <v>159</v>
      </c>
      <c r="F69" s="302"/>
      <c r="G69" s="75" t="s">
        <v>80</v>
      </c>
      <c r="H69" s="74" t="s">
        <v>82</v>
      </c>
    </row>
    <row r="70" spans="1:8" ht="68.25" customHeight="1">
      <c r="A70" s="220">
        <v>44</v>
      </c>
      <c r="B70" s="75" t="s">
        <v>164</v>
      </c>
      <c r="C70" s="82">
        <v>3400</v>
      </c>
      <c r="D70" s="82">
        <v>0</v>
      </c>
      <c r="E70" s="86" t="s">
        <v>165</v>
      </c>
      <c r="F70" s="302"/>
      <c r="G70" s="75" t="s">
        <v>80</v>
      </c>
      <c r="H70" s="74" t="s">
        <v>82</v>
      </c>
    </row>
    <row r="71" spans="1:8" ht="75" customHeight="1">
      <c r="A71" s="220">
        <v>45</v>
      </c>
      <c r="B71" s="75" t="s">
        <v>166</v>
      </c>
      <c r="C71" s="82">
        <v>3400</v>
      </c>
      <c r="D71" s="82">
        <v>0</v>
      </c>
      <c r="E71" s="86" t="s">
        <v>165</v>
      </c>
      <c r="F71" s="302"/>
      <c r="G71" s="75" t="s">
        <v>80</v>
      </c>
      <c r="H71" s="74" t="s">
        <v>82</v>
      </c>
    </row>
    <row r="72" spans="1:8" ht="69" customHeight="1">
      <c r="A72" s="220">
        <v>46</v>
      </c>
      <c r="B72" s="75" t="s">
        <v>167</v>
      </c>
      <c r="C72" s="82">
        <v>3400</v>
      </c>
      <c r="D72" s="82">
        <v>0</v>
      </c>
      <c r="E72" s="86" t="s">
        <v>165</v>
      </c>
      <c r="F72" s="302"/>
      <c r="G72" s="75" t="s">
        <v>80</v>
      </c>
      <c r="H72" s="74" t="s">
        <v>82</v>
      </c>
    </row>
    <row r="73" spans="1:8" ht="62.25" customHeight="1">
      <c r="A73" s="220">
        <v>47</v>
      </c>
      <c r="B73" s="75" t="s">
        <v>1476</v>
      </c>
      <c r="C73" s="82">
        <v>3400</v>
      </c>
      <c r="D73" s="82">
        <v>0</v>
      </c>
      <c r="E73" s="86" t="s">
        <v>165</v>
      </c>
      <c r="F73" s="302"/>
      <c r="G73" s="75" t="s">
        <v>80</v>
      </c>
      <c r="H73" s="74" t="s">
        <v>82</v>
      </c>
    </row>
    <row r="74" spans="1:8" ht="69" customHeight="1">
      <c r="A74" s="220">
        <v>48</v>
      </c>
      <c r="B74" s="75" t="s">
        <v>1477</v>
      </c>
      <c r="C74" s="82">
        <v>3400</v>
      </c>
      <c r="D74" s="82">
        <v>0</v>
      </c>
      <c r="E74" s="86" t="s">
        <v>165</v>
      </c>
      <c r="F74" s="302"/>
      <c r="G74" s="75" t="s">
        <v>80</v>
      </c>
      <c r="H74" s="74" t="s">
        <v>82</v>
      </c>
    </row>
    <row r="75" spans="1:8" ht="67.5" customHeight="1">
      <c r="A75" s="220">
        <v>49</v>
      </c>
      <c r="B75" s="75" t="s">
        <v>2637</v>
      </c>
      <c r="C75" s="82">
        <v>8390</v>
      </c>
      <c r="D75" s="82">
        <v>0</v>
      </c>
      <c r="E75" s="86" t="s">
        <v>2638</v>
      </c>
      <c r="F75" s="302"/>
      <c r="G75" s="75" t="s">
        <v>80</v>
      </c>
      <c r="H75" s="74" t="s">
        <v>82</v>
      </c>
    </row>
    <row r="76" spans="1:8" ht="63">
      <c r="A76" s="220">
        <v>50</v>
      </c>
      <c r="B76" s="75" t="s">
        <v>1478</v>
      </c>
      <c r="C76" s="82">
        <v>4700</v>
      </c>
      <c r="D76" s="82">
        <v>4700</v>
      </c>
      <c r="E76" s="86" t="s">
        <v>1479</v>
      </c>
      <c r="F76" s="302"/>
      <c r="G76" s="75" t="s">
        <v>80</v>
      </c>
      <c r="H76" s="74" t="s">
        <v>82</v>
      </c>
    </row>
    <row r="77" spans="1:11" s="24" customFormat="1" ht="72" customHeight="1">
      <c r="A77" s="220">
        <v>51</v>
      </c>
      <c r="B77" s="75" t="s">
        <v>93</v>
      </c>
      <c r="C77" s="76">
        <v>7290</v>
      </c>
      <c r="D77" s="76">
        <v>0</v>
      </c>
      <c r="E77" s="88" t="s">
        <v>94</v>
      </c>
      <c r="F77" s="302"/>
      <c r="G77" s="75" t="s">
        <v>80</v>
      </c>
      <c r="H77" s="74" t="s">
        <v>82</v>
      </c>
      <c r="I77" s="23"/>
      <c r="J77" s="23"/>
      <c r="K77" s="23"/>
    </row>
    <row r="78" spans="1:8" ht="63">
      <c r="A78" s="220">
        <v>52</v>
      </c>
      <c r="B78" s="75" t="s">
        <v>1480</v>
      </c>
      <c r="C78" s="82">
        <v>11950</v>
      </c>
      <c r="D78" s="82">
        <v>0</v>
      </c>
      <c r="E78" s="85" t="s">
        <v>1481</v>
      </c>
      <c r="F78" s="302"/>
      <c r="G78" s="75" t="s">
        <v>80</v>
      </c>
      <c r="H78" s="74"/>
    </row>
    <row r="79" spans="1:8" ht="69" customHeight="1">
      <c r="A79" s="220">
        <v>53</v>
      </c>
      <c r="B79" s="75" t="s">
        <v>1482</v>
      </c>
      <c r="C79" s="82">
        <v>3600</v>
      </c>
      <c r="D79" s="82">
        <v>0</v>
      </c>
      <c r="E79" s="85" t="s">
        <v>1483</v>
      </c>
      <c r="F79" s="302"/>
      <c r="G79" s="75" t="s">
        <v>80</v>
      </c>
      <c r="H79" s="74"/>
    </row>
    <row r="80" spans="1:8" ht="63">
      <c r="A80" s="220">
        <v>54</v>
      </c>
      <c r="B80" s="75" t="s">
        <v>1484</v>
      </c>
      <c r="C80" s="82">
        <v>4700</v>
      </c>
      <c r="D80" s="82">
        <v>0</v>
      </c>
      <c r="E80" s="85" t="s">
        <v>1483</v>
      </c>
      <c r="F80" s="302"/>
      <c r="G80" s="75" t="s">
        <v>80</v>
      </c>
      <c r="H80" s="74"/>
    </row>
    <row r="81" spans="1:15" ht="59.25" customHeight="1">
      <c r="A81" s="220">
        <v>55</v>
      </c>
      <c r="B81" s="75" t="s">
        <v>1656</v>
      </c>
      <c r="C81" s="76">
        <v>4664</v>
      </c>
      <c r="D81" s="76">
        <v>0</v>
      </c>
      <c r="E81" s="89">
        <v>41547</v>
      </c>
      <c r="F81" s="302"/>
      <c r="G81" s="75" t="s">
        <v>80</v>
      </c>
      <c r="H81" s="75"/>
      <c r="L81" s="26"/>
      <c r="M81" s="6"/>
      <c r="N81" s="12"/>
      <c r="O81" s="27"/>
    </row>
    <row r="82" spans="1:8" ht="79.5" customHeight="1">
      <c r="A82" s="220">
        <v>56</v>
      </c>
      <c r="B82" s="75" t="s">
        <v>1854</v>
      </c>
      <c r="C82" s="82">
        <v>1600</v>
      </c>
      <c r="D82" s="82">
        <v>0</v>
      </c>
      <c r="E82" s="89">
        <v>41778</v>
      </c>
      <c r="F82" s="302"/>
      <c r="G82" s="75" t="s">
        <v>80</v>
      </c>
      <c r="H82" s="74"/>
    </row>
    <row r="83" spans="1:8" ht="63">
      <c r="A83" s="220">
        <v>57</v>
      </c>
      <c r="B83" s="75" t="s">
        <v>1485</v>
      </c>
      <c r="C83" s="82">
        <v>17000</v>
      </c>
      <c r="D83" s="82">
        <v>0</v>
      </c>
      <c r="E83" s="85" t="s">
        <v>1486</v>
      </c>
      <c r="F83" s="302"/>
      <c r="G83" s="75" t="s">
        <v>80</v>
      </c>
      <c r="H83" s="74"/>
    </row>
    <row r="84" spans="1:8" ht="63">
      <c r="A84" s="220">
        <v>58</v>
      </c>
      <c r="B84" s="75" t="s">
        <v>1487</v>
      </c>
      <c r="C84" s="82">
        <v>5300</v>
      </c>
      <c r="D84" s="82">
        <v>0</v>
      </c>
      <c r="E84" s="85" t="s">
        <v>1486</v>
      </c>
      <c r="F84" s="302"/>
      <c r="G84" s="75" t="s">
        <v>80</v>
      </c>
      <c r="H84" s="74"/>
    </row>
    <row r="85" spans="1:8" ht="94.5">
      <c r="A85" s="220">
        <v>59</v>
      </c>
      <c r="B85" s="75" t="s">
        <v>2630</v>
      </c>
      <c r="C85" s="82">
        <v>30205</v>
      </c>
      <c r="D85" s="82">
        <v>0</v>
      </c>
      <c r="E85" s="85" t="s">
        <v>1486</v>
      </c>
      <c r="F85" s="302"/>
      <c r="G85" s="75" t="s">
        <v>80</v>
      </c>
      <c r="H85" s="74"/>
    </row>
    <row r="86" spans="1:8" ht="78.75">
      <c r="A86" s="220">
        <v>60</v>
      </c>
      <c r="B86" s="75" t="s">
        <v>2631</v>
      </c>
      <c r="C86" s="82">
        <v>30205</v>
      </c>
      <c r="D86" s="82">
        <v>0</v>
      </c>
      <c r="E86" s="85" t="s">
        <v>1486</v>
      </c>
      <c r="F86" s="302"/>
      <c r="G86" s="75" t="s">
        <v>80</v>
      </c>
      <c r="H86" s="74"/>
    </row>
    <row r="87" spans="1:8" ht="78.75">
      <c r="A87" s="220">
        <v>61</v>
      </c>
      <c r="B87" s="75" t="s">
        <v>2632</v>
      </c>
      <c r="C87" s="82">
        <v>30205</v>
      </c>
      <c r="D87" s="82">
        <v>0</v>
      </c>
      <c r="E87" s="85" t="s">
        <v>1486</v>
      </c>
      <c r="F87" s="302"/>
      <c r="G87" s="75" t="s">
        <v>80</v>
      </c>
      <c r="H87" s="74"/>
    </row>
    <row r="88" spans="1:8" ht="63">
      <c r="A88" s="220">
        <v>62</v>
      </c>
      <c r="B88" s="75" t="s">
        <v>1877</v>
      </c>
      <c r="C88" s="82">
        <v>5190</v>
      </c>
      <c r="D88" s="82">
        <v>0</v>
      </c>
      <c r="E88" s="89">
        <v>41852</v>
      </c>
      <c r="F88" s="302"/>
      <c r="G88" s="75" t="s">
        <v>80</v>
      </c>
      <c r="H88" s="74"/>
    </row>
    <row r="89" spans="1:8" ht="60.75" customHeight="1">
      <c r="A89" s="220">
        <v>63</v>
      </c>
      <c r="B89" s="75" t="s">
        <v>2639</v>
      </c>
      <c r="C89" s="82">
        <v>6731</v>
      </c>
      <c r="D89" s="82">
        <v>0</v>
      </c>
      <c r="E89" s="86" t="s">
        <v>2640</v>
      </c>
      <c r="F89" s="302"/>
      <c r="G89" s="75" t="s">
        <v>80</v>
      </c>
      <c r="H89" s="74"/>
    </row>
    <row r="90" spans="1:8" ht="76.5" customHeight="1">
      <c r="A90" s="220">
        <v>64</v>
      </c>
      <c r="B90" s="75" t="s">
        <v>1849</v>
      </c>
      <c r="C90" s="82">
        <v>2077.6</v>
      </c>
      <c r="D90" s="82">
        <v>0</v>
      </c>
      <c r="E90" s="86" t="s">
        <v>1850</v>
      </c>
      <c r="F90" s="302"/>
      <c r="G90" s="75" t="s">
        <v>80</v>
      </c>
      <c r="H90" s="74"/>
    </row>
    <row r="91" spans="1:8" ht="77.25" customHeight="1">
      <c r="A91" s="220">
        <v>65</v>
      </c>
      <c r="B91" s="75" t="s">
        <v>1851</v>
      </c>
      <c r="C91" s="82">
        <v>18000</v>
      </c>
      <c r="D91" s="82">
        <v>0</v>
      </c>
      <c r="E91" s="86" t="s">
        <v>1850</v>
      </c>
      <c r="F91" s="302"/>
      <c r="G91" s="75" t="s">
        <v>80</v>
      </c>
      <c r="H91" s="74"/>
    </row>
    <row r="92" spans="1:8" ht="63">
      <c r="A92" s="220">
        <v>66</v>
      </c>
      <c r="B92" s="75" t="s">
        <v>1855</v>
      </c>
      <c r="C92" s="82">
        <v>61700</v>
      </c>
      <c r="D92" s="82">
        <v>0</v>
      </c>
      <c r="E92" s="89">
        <v>41887</v>
      </c>
      <c r="F92" s="302"/>
      <c r="G92" s="75" t="s">
        <v>80</v>
      </c>
      <c r="H92" s="74"/>
    </row>
    <row r="93" spans="1:8" ht="63">
      <c r="A93" s="220">
        <v>67</v>
      </c>
      <c r="B93" s="75" t="s">
        <v>1855</v>
      </c>
      <c r="C93" s="82">
        <v>61700</v>
      </c>
      <c r="D93" s="82">
        <v>0</v>
      </c>
      <c r="E93" s="89">
        <v>41887</v>
      </c>
      <c r="F93" s="302"/>
      <c r="G93" s="75" t="s">
        <v>80</v>
      </c>
      <c r="H93" s="74"/>
    </row>
    <row r="94" spans="1:8" ht="73.5" customHeight="1">
      <c r="A94" s="220">
        <v>68</v>
      </c>
      <c r="B94" s="75" t="s">
        <v>2641</v>
      </c>
      <c r="C94" s="82">
        <v>16630</v>
      </c>
      <c r="D94" s="82">
        <v>0</v>
      </c>
      <c r="E94" s="85" t="s">
        <v>2642</v>
      </c>
      <c r="F94" s="302"/>
      <c r="G94" s="75" t="s">
        <v>80</v>
      </c>
      <c r="H94" s="74"/>
    </row>
    <row r="95" spans="1:8" ht="70.5" customHeight="1">
      <c r="A95" s="220">
        <v>69</v>
      </c>
      <c r="B95" s="75" t="s">
        <v>1857</v>
      </c>
      <c r="C95" s="82">
        <v>5500</v>
      </c>
      <c r="D95" s="82">
        <v>0</v>
      </c>
      <c r="E95" s="89">
        <v>41919</v>
      </c>
      <c r="F95" s="302"/>
      <c r="G95" s="75" t="s">
        <v>80</v>
      </c>
      <c r="H95" s="74"/>
    </row>
    <row r="96" spans="1:8" ht="78.75">
      <c r="A96" s="220">
        <v>70</v>
      </c>
      <c r="B96" s="75" t="s">
        <v>2693</v>
      </c>
      <c r="C96" s="82">
        <v>5500</v>
      </c>
      <c r="D96" s="82">
        <v>0</v>
      </c>
      <c r="E96" s="89">
        <v>41936</v>
      </c>
      <c r="F96" s="302"/>
      <c r="G96" s="75" t="s">
        <v>80</v>
      </c>
      <c r="H96" s="74"/>
    </row>
    <row r="97" spans="1:8" ht="67.5" customHeight="1">
      <c r="A97" s="220">
        <v>71</v>
      </c>
      <c r="B97" s="75" t="s">
        <v>1856</v>
      </c>
      <c r="C97" s="82">
        <v>16900</v>
      </c>
      <c r="D97" s="82">
        <v>0</v>
      </c>
      <c r="E97" s="89">
        <v>41939</v>
      </c>
      <c r="F97" s="302"/>
      <c r="G97" s="75" t="s">
        <v>80</v>
      </c>
      <c r="H97" s="74"/>
    </row>
    <row r="98" spans="1:8" ht="63">
      <c r="A98" s="220">
        <v>72</v>
      </c>
      <c r="B98" s="75" t="s">
        <v>2633</v>
      </c>
      <c r="C98" s="82">
        <v>5500</v>
      </c>
      <c r="D98" s="82">
        <v>0</v>
      </c>
      <c r="E98" s="85" t="s">
        <v>2634</v>
      </c>
      <c r="F98" s="302"/>
      <c r="G98" s="75" t="s">
        <v>80</v>
      </c>
      <c r="H98" s="74"/>
    </row>
    <row r="99" spans="1:8" ht="63">
      <c r="A99" s="220">
        <v>73</v>
      </c>
      <c r="B99" s="75" t="s">
        <v>2321</v>
      </c>
      <c r="C99" s="82">
        <v>54900</v>
      </c>
      <c r="D99" s="82">
        <v>0</v>
      </c>
      <c r="E99" s="89">
        <v>41974</v>
      </c>
      <c r="F99" s="302"/>
      <c r="G99" s="75" t="s">
        <v>80</v>
      </c>
      <c r="H99" s="74"/>
    </row>
    <row r="100" spans="1:8" ht="63">
      <c r="A100" s="220">
        <v>74</v>
      </c>
      <c r="B100" s="75" t="s">
        <v>2319</v>
      </c>
      <c r="C100" s="82">
        <v>54900</v>
      </c>
      <c r="D100" s="82">
        <v>0</v>
      </c>
      <c r="E100" s="89">
        <v>41977</v>
      </c>
      <c r="F100" s="302"/>
      <c r="G100" s="75" t="s">
        <v>80</v>
      </c>
      <c r="H100" s="74"/>
    </row>
    <row r="101" spans="1:8" ht="63">
      <c r="A101" s="220">
        <v>75</v>
      </c>
      <c r="B101" s="75" t="s">
        <v>1894</v>
      </c>
      <c r="C101" s="82">
        <v>54900</v>
      </c>
      <c r="D101" s="82">
        <v>0</v>
      </c>
      <c r="E101" s="89">
        <v>41982</v>
      </c>
      <c r="F101" s="302"/>
      <c r="G101" s="75" t="s">
        <v>80</v>
      </c>
      <c r="H101" s="74"/>
    </row>
    <row r="102" spans="1:8" ht="63">
      <c r="A102" s="220">
        <v>76</v>
      </c>
      <c r="B102" s="75" t="s">
        <v>2320</v>
      </c>
      <c r="C102" s="82">
        <v>54900</v>
      </c>
      <c r="D102" s="82">
        <v>0</v>
      </c>
      <c r="E102" s="89">
        <v>41984</v>
      </c>
      <c r="F102" s="302"/>
      <c r="G102" s="75" t="s">
        <v>80</v>
      </c>
      <c r="H102" s="74"/>
    </row>
    <row r="103" spans="1:8" ht="63">
      <c r="A103" s="220">
        <v>77</v>
      </c>
      <c r="B103" s="75" t="s">
        <v>1893</v>
      </c>
      <c r="C103" s="82">
        <v>54900</v>
      </c>
      <c r="D103" s="82">
        <v>0</v>
      </c>
      <c r="E103" s="89">
        <v>41985</v>
      </c>
      <c r="F103" s="302"/>
      <c r="G103" s="75" t="s">
        <v>80</v>
      </c>
      <c r="H103" s="74"/>
    </row>
    <row r="104" spans="1:8" ht="69" customHeight="1">
      <c r="A104" s="220">
        <v>78</v>
      </c>
      <c r="B104" s="75" t="s">
        <v>1892</v>
      </c>
      <c r="C104" s="82">
        <v>54900</v>
      </c>
      <c r="D104" s="82">
        <v>0</v>
      </c>
      <c r="E104" s="89">
        <v>41987</v>
      </c>
      <c r="F104" s="302"/>
      <c r="G104" s="75" t="s">
        <v>80</v>
      </c>
      <c r="H104" s="74"/>
    </row>
    <row r="105" spans="1:8" ht="68.25" customHeight="1">
      <c r="A105" s="220">
        <v>79</v>
      </c>
      <c r="B105" s="75" t="s">
        <v>1903</v>
      </c>
      <c r="C105" s="82">
        <v>54900</v>
      </c>
      <c r="D105" s="82">
        <v>0</v>
      </c>
      <c r="E105" s="89">
        <v>41990</v>
      </c>
      <c r="F105" s="302"/>
      <c r="G105" s="75" t="s">
        <v>80</v>
      </c>
      <c r="H105" s="74"/>
    </row>
    <row r="106" spans="1:8" ht="63">
      <c r="A106" s="220">
        <v>80</v>
      </c>
      <c r="B106" s="75" t="s">
        <v>2322</v>
      </c>
      <c r="C106" s="82">
        <v>54900</v>
      </c>
      <c r="D106" s="82">
        <v>0</v>
      </c>
      <c r="E106" s="89">
        <v>41993</v>
      </c>
      <c r="F106" s="302"/>
      <c r="G106" s="75" t="s">
        <v>80</v>
      </c>
      <c r="H106" s="74"/>
    </row>
    <row r="107" spans="1:8" ht="62.25" customHeight="1">
      <c r="A107" s="220">
        <v>81</v>
      </c>
      <c r="B107" s="75" t="s">
        <v>1482</v>
      </c>
      <c r="C107" s="82">
        <v>3850</v>
      </c>
      <c r="D107" s="82">
        <v>0</v>
      </c>
      <c r="E107" s="89">
        <v>42040</v>
      </c>
      <c r="F107" s="302"/>
      <c r="G107" s="75" t="s">
        <v>80</v>
      </c>
      <c r="H107" s="74"/>
    </row>
    <row r="108" spans="1:8" ht="63">
      <c r="A108" s="220">
        <v>82</v>
      </c>
      <c r="B108" s="75" t="s">
        <v>1904</v>
      </c>
      <c r="C108" s="82">
        <v>638</v>
      </c>
      <c r="D108" s="82">
        <v>0</v>
      </c>
      <c r="E108" s="89">
        <v>42045</v>
      </c>
      <c r="F108" s="302"/>
      <c r="G108" s="75" t="s">
        <v>80</v>
      </c>
      <c r="H108" s="74"/>
    </row>
    <row r="109" spans="1:8" ht="71.25" customHeight="1">
      <c r="A109" s="220">
        <v>83</v>
      </c>
      <c r="B109" s="75" t="s">
        <v>1951</v>
      </c>
      <c r="C109" s="82">
        <v>7530</v>
      </c>
      <c r="D109" s="82">
        <v>0</v>
      </c>
      <c r="E109" s="89">
        <v>42061</v>
      </c>
      <c r="F109" s="302"/>
      <c r="G109" s="75" t="s">
        <v>80</v>
      </c>
      <c r="H109" s="74"/>
    </row>
    <row r="110" spans="1:8" ht="70.5" customHeight="1">
      <c r="A110" s="220">
        <v>84</v>
      </c>
      <c r="B110" s="75" t="s">
        <v>1905</v>
      </c>
      <c r="C110" s="82">
        <v>4600</v>
      </c>
      <c r="D110" s="82">
        <v>0</v>
      </c>
      <c r="E110" s="89">
        <v>42075</v>
      </c>
      <c r="F110" s="302"/>
      <c r="G110" s="75" t="s">
        <v>80</v>
      </c>
      <c r="H110" s="74"/>
    </row>
    <row r="111" spans="1:8" ht="81.75" customHeight="1">
      <c r="A111" s="220">
        <v>85</v>
      </c>
      <c r="B111" s="75" t="s">
        <v>1906</v>
      </c>
      <c r="C111" s="82">
        <v>5524.6</v>
      </c>
      <c r="D111" s="82">
        <v>0</v>
      </c>
      <c r="E111" s="89">
        <v>42083</v>
      </c>
      <c r="F111" s="302"/>
      <c r="G111" s="75" t="s">
        <v>80</v>
      </c>
      <c r="H111" s="74"/>
    </row>
    <row r="112" spans="1:8" ht="72.75" customHeight="1">
      <c r="A112" s="220">
        <v>86</v>
      </c>
      <c r="B112" s="75" t="s">
        <v>1907</v>
      </c>
      <c r="C112" s="82">
        <v>3942.2</v>
      </c>
      <c r="D112" s="82">
        <v>0</v>
      </c>
      <c r="E112" s="89">
        <v>42083</v>
      </c>
      <c r="F112" s="302"/>
      <c r="G112" s="75" t="s">
        <v>80</v>
      </c>
      <c r="H112" s="74"/>
    </row>
    <row r="113" spans="1:8" ht="77.25" customHeight="1">
      <c r="A113" s="220">
        <v>87</v>
      </c>
      <c r="B113" s="75" t="s">
        <v>1908</v>
      </c>
      <c r="C113" s="82">
        <v>586.5</v>
      </c>
      <c r="D113" s="82">
        <v>0</v>
      </c>
      <c r="E113" s="89">
        <v>42083</v>
      </c>
      <c r="F113" s="302"/>
      <c r="G113" s="75" t="s">
        <v>80</v>
      </c>
      <c r="H113" s="74"/>
    </row>
    <row r="114" spans="1:8" ht="86.25" customHeight="1">
      <c r="A114" s="220">
        <v>88</v>
      </c>
      <c r="B114" s="75" t="s">
        <v>1940</v>
      </c>
      <c r="C114" s="82">
        <v>7274.9</v>
      </c>
      <c r="D114" s="82">
        <v>0</v>
      </c>
      <c r="E114" s="89">
        <v>42083</v>
      </c>
      <c r="F114" s="302"/>
      <c r="G114" s="75" t="s">
        <v>80</v>
      </c>
      <c r="H114" s="74"/>
    </row>
    <row r="115" spans="1:8" ht="69" customHeight="1">
      <c r="A115" s="220">
        <v>89</v>
      </c>
      <c r="B115" s="75" t="s">
        <v>1941</v>
      </c>
      <c r="C115" s="82">
        <v>4112.4</v>
      </c>
      <c r="D115" s="82">
        <v>0</v>
      </c>
      <c r="E115" s="89">
        <v>42083</v>
      </c>
      <c r="F115" s="302"/>
      <c r="G115" s="75" t="s">
        <v>80</v>
      </c>
      <c r="H115" s="74"/>
    </row>
    <row r="116" spans="1:8" ht="75" customHeight="1">
      <c r="A116" s="220">
        <v>90</v>
      </c>
      <c r="B116" s="75" t="s">
        <v>1942</v>
      </c>
      <c r="C116" s="82">
        <v>2106.8</v>
      </c>
      <c r="D116" s="82">
        <v>0</v>
      </c>
      <c r="E116" s="89">
        <v>42083</v>
      </c>
      <c r="F116" s="302"/>
      <c r="G116" s="75" t="s">
        <v>80</v>
      </c>
      <c r="H116" s="74"/>
    </row>
    <row r="117" spans="1:8" ht="75" customHeight="1">
      <c r="A117" s="220">
        <v>91</v>
      </c>
      <c r="B117" s="75" t="s">
        <v>1943</v>
      </c>
      <c r="C117" s="82">
        <v>2850</v>
      </c>
      <c r="D117" s="82">
        <v>0</v>
      </c>
      <c r="E117" s="89">
        <v>42083</v>
      </c>
      <c r="F117" s="302"/>
      <c r="G117" s="75" t="s">
        <v>80</v>
      </c>
      <c r="H117" s="74"/>
    </row>
    <row r="118" spans="1:8" ht="73.5" customHeight="1">
      <c r="A118" s="220">
        <v>92</v>
      </c>
      <c r="B118" s="75" t="s">
        <v>1944</v>
      </c>
      <c r="C118" s="82">
        <v>1488.1</v>
      </c>
      <c r="D118" s="82">
        <v>0</v>
      </c>
      <c r="E118" s="89">
        <v>42083</v>
      </c>
      <c r="F118" s="302"/>
      <c r="G118" s="75" t="s">
        <v>80</v>
      </c>
      <c r="H118" s="74"/>
    </row>
    <row r="119" spans="1:8" ht="71.25" customHeight="1">
      <c r="A119" s="220">
        <v>93</v>
      </c>
      <c r="B119" s="75" t="s">
        <v>1945</v>
      </c>
      <c r="C119" s="82">
        <v>506</v>
      </c>
      <c r="D119" s="82">
        <v>0</v>
      </c>
      <c r="E119" s="89">
        <v>42083</v>
      </c>
      <c r="F119" s="302"/>
      <c r="G119" s="75" t="s">
        <v>80</v>
      </c>
      <c r="H119" s="74"/>
    </row>
    <row r="120" spans="1:8" ht="70.5" customHeight="1">
      <c r="A120" s="220">
        <v>94</v>
      </c>
      <c r="B120" s="75" t="s">
        <v>1946</v>
      </c>
      <c r="C120" s="82">
        <v>1890.6</v>
      </c>
      <c r="D120" s="82">
        <v>0</v>
      </c>
      <c r="E120" s="89">
        <v>42083</v>
      </c>
      <c r="F120" s="302"/>
      <c r="G120" s="75" t="s">
        <v>80</v>
      </c>
      <c r="H120" s="74"/>
    </row>
    <row r="121" spans="1:8" ht="63">
      <c r="A121" s="220">
        <v>95</v>
      </c>
      <c r="B121" s="75" t="s">
        <v>1947</v>
      </c>
      <c r="C121" s="82">
        <v>1536.4</v>
      </c>
      <c r="D121" s="82">
        <v>0</v>
      </c>
      <c r="E121" s="89">
        <v>42083</v>
      </c>
      <c r="F121" s="302"/>
      <c r="G121" s="75" t="s">
        <v>80</v>
      </c>
      <c r="H121" s="74"/>
    </row>
    <row r="122" spans="1:8" ht="73.5" customHeight="1">
      <c r="A122" s="220">
        <v>96</v>
      </c>
      <c r="B122" s="75" t="s">
        <v>1948</v>
      </c>
      <c r="C122" s="82">
        <v>5142.8</v>
      </c>
      <c r="D122" s="82">
        <v>0</v>
      </c>
      <c r="E122" s="89">
        <v>42083</v>
      </c>
      <c r="F122" s="302"/>
      <c r="G122" s="75" t="s">
        <v>80</v>
      </c>
      <c r="H122" s="74"/>
    </row>
    <row r="123" spans="1:8" ht="73.5" customHeight="1">
      <c r="A123" s="220">
        <v>97</v>
      </c>
      <c r="B123" s="75" t="s">
        <v>1949</v>
      </c>
      <c r="C123" s="82">
        <v>2516</v>
      </c>
      <c r="D123" s="82">
        <v>0</v>
      </c>
      <c r="E123" s="89">
        <v>42083</v>
      </c>
      <c r="F123" s="302"/>
      <c r="G123" s="75" t="s">
        <v>80</v>
      </c>
      <c r="H123" s="74"/>
    </row>
    <row r="124" spans="1:8" ht="63">
      <c r="A124" s="220">
        <v>98</v>
      </c>
      <c r="B124" s="75" t="s">
        <v>1950</v>
      </c>
      <c r="C124" s="82">
        <v>1725</v>
      </c>
      <c r="D124" s="82">
        <v>0</v>
      </c>
      <c r="E124" s="89">
        <v>42083</v>
      </c>
      <c r="F124" s="302"/>
      <c r="G124" s="75" t="s">
        <v>80</v>
      </c>
      <c r="H124" s="74"/>
    </row>
    <row r="125" spans="1:8" ht="66" customHeight="1">
      <c r="A125" s="220">
        <v>99</v>
      </c>
      <c r="B125" s="75" t="s">
        <v>160</v>
      </c>
      <c r="C125" s="82">
        <v>40800</v>
      </c>
      <c r="D125" s="82">
        <v>10200.09</v>
      </c>
      <c r="E125" s="86" t="s">
        <v>161</v>
      </c>
      <c r="F125" s="302"/>
      <c r="G125" s="75" t="s">
        <v>80</v>
      </c>
      <c r="H125" s="74" t="s">
        <v>82</v>
      </c>
    </row>
    <row r="126" spans="1:15" ht="77.25" customHeight="1">
      <c r="A126" s="220">
        <v>100</v>
      </c>
      <c r="B126" s="75" t="s">
        <v>1655</v>
      </c>
      <c r="C126" s="76">
        <v>4600</v>
      </c>
      <c r="D126" s="76">
        <v>0</v>
      </c>
      <c r="E126" s="89">
        <v>42094</v>
      </c>
      <c r="F126" s="302"/>
      <c r="G126" s="75" t="s">
        <v>80</v>
      </c>
      <c r="H126" s="75"/>
      <c r="L126" s="26"/>
      <c r="M126" s="6"/>
      <c r="N126" s="12"/>
      <c r="O126" s="27"/>
    </row>
    <row r="127" spans="1:8" ht="74.25" customHeight="1">
      <c r="A127" s="220">
        <v>101</v>
      </c>
      <c r="B127" s="75" t="s">
        <v>1952</v>
      </c>
      <c r="C127" s="82">
        <v>14170.08</v>
      </c>
      <c r="D127" s="82">
        <v>0</v>
      </c>
      <c r="E127" s="89">
        <v>42117</v>
      </c>
      <c r="F127" s="302"/>
      <c r="G127" s="75" t="s">
        <v>80</v>
      </c>
      <c r="H127" s="74"/>
    </row>
    <row r="128" spans="1:8" ht="74.25" customHeight="1">
      <c r="A128" s="220">
        <v>102</v>
      </c>
      <c r="B128" s="75" t="s">
        <v>1953</v>
      </c>
      <c r="C128" s="82">
        <v>34210</v>
      </c>
      <c r="D128" s="82">
        <v>0</v>
      </c>
      <c r="E128" s="89">
        <v>42143</v>
      </c>
      <c r="F128" s="302"/>
      <c r="G128" s="75" t="s">
        <v>80</v>
      </c>
      <c r="H128" s="74"/>
    </row>
    <row r="129" spans="1:15" ht="71.25" customHeight="1">
      <c r="A129" s="220">
        <v>103</v>
      </c>
      <c r="B129" s="75" t="s">
        <v>1954</v>
      </c>
      <c r="C129" s="82">
        <v>1100</v>
      </c>
      <c r="D129" s="82">
        <v>0</v>
      </c>
      <c r="E129" s="89">
        <v>42152</v>
      </c>
      <c r="F129" s="302"/>
      <c r="G129" s="75" t="s">
        <v>80</v>
      </c>
      <c r="H129" s="74"/>
      <c r="L129" s="28"/>
      <c r="M129" s="14"/>
      <c r="N129" s="11"/>
      <c r="O129" s="29"/>
    </row>
    <row r="130" spans="1:15" ht="63">
      <c r="A130" s="220">
        <v>104</v>
      </c>
      <c r="B130" s="75" t="s">
        <v>1955</v>
      </c>
      <c r="C130" s="82">
        <v>1200</v>
      </c>
      <c r="D130" s="82">
        <v>0</v>
      </c>
      <c r="E130" s="89">
        <v>42172</v>
      </c>
      <c r="F130" s="302"/>
      <c r="G130" s="75" t="s">
        <v>80</v>
      </c>
      <c r="H130" s="74"/>
      <c r="L130" s="26"/>
      <c r="M130" s="6"/>
      <c r="N130" s="12"/>
      <c r="O130" s="27"/>
    </row>
    <row r="131" spans="1:8" ht="63">
      <c r="A131" s="220">
        <v>105</v>
      </c>
      <c r="B131" s="75" t="s">
        <v>2635</v>
      </c>
      <c r="C131" s="76">
        <v>3900</v>
      </c>
      <c r="D131" s="82">
        <v>0</v>
      </c>
      <c r="E131" s="86" t="s">
        <v>2636</v>
      </c>
      <c r="F131" s="302"/>
      <c r="G131" s="75" t="s">
        <v>80</v>
      </c>
      <c r="H131" s="74"/>
    </row>
    <row r="132" spans="1:15" s="7" customFormat="1" ht="72.75" customHeight="1">
      <c r="A132" s="220">
        <v>106</v>
      </c>
      <c r="B132" s="90" t="s">
        <v>1957</v>
      </c>
      <c r="C132" s="91">
        <v>3200</v>
      </c>
      <c r="D132" s="76">
        <v>0</v>
      </c>
      <c r="E132" s="281">
        <v>42474</v>
      </c>
      <c r="F132" s="302"/>
      <c r="G132" s="75" t="s">
        <v>80</v>
      </c>
      <c r="H132" s="75"/>
      <c r="I132" s="23" t="s">
        <v>1417</v>
      </c>
      <c r="J132" s="23"/>
      <c r="K132" s="23"/>
      <c r="L132" s="26"/>
      <c r="M132" s="6"/>
      <c r="N132" s="12"/>
      <c r="O132" s="27"/>
    </row>
    <row r="133" spans="1:15" s="7" customFormat="1" ht="66" customHeight="1">
      <c r="A133" s="220">
        <v>107</v>
      </c>
      <c r="B133" s="90" t="s">
        <v>1958</v>
      </c>
      <c r="C133" s="91">
        <v>3200</v>
      </c>
      <c r="D133" s="76">
        <v>0</v>
      </c>
      <c r="E133" s="87" t="s">
        <v>1959</v>
      </c>
      <c r="F133" s="302"/>
      <c r="G133" s="75" t="s">
        <v>80</v>
      </c>
      <c r="H133" s="75"/>
      <c r="I133" s="23" t="s">
        <v>1417</v>
      </c>
      <c r="J133" s="23"/>
      <c r="K133" s="23"/>
      <c r="L133" s="26"/>
      <c r="M133" s="6"/>
      <c r="N133" s="12"/>
      <c r="O133" s="27"/>
    </row>
    <row r="134" spans="1:15" s="7" customFormat="1" ht="78.75" customHeight="1">
      <c r="A134" s="220">
        <v>108</v>
      </c>
      <c r="B134" s="90" t="s">
        <v>1960</v>
      </c>
      <c r="C134" s="91">
        <v>3200</v>
      </c>
      <c r="D134" s="76">
        <v>0</v>
      </c>
      <c r="E134" s="87" t="s">
        <v>1959</v>
      </c>
      <c r="F134" s="302"/>
      <c r="G134" s="75" t="s">
        <v>80</v>
      </c>
      <c r="H134" s="75"/>
      <c r="I134" s="23" t="s">
        <v>1417</v>
      </c>
      <c r="J134" s="23"/>
      <c r="K134" s="23"/>
      <c r="L134" s="26"/>
      <c r="M134" s="6"/>
      <c r="N134" s="12"/>
      <c r="O134" s="27"/>
    </row>
    <row r="135" spans="1:8" ht="63">
      <c r="A135" s="220">
        <v>109</v>
      </c>
      <c r="B135" s="75" t="s">
        <v>108</v>
      </c>
      <c r="C135" s="82">
        <v>14864</v>
      </c>
      <c r="D135" s="82">
        <v>14864</v>
      </c>
      <c r="E135" s="85">
        <v>42488</v>
      </c>
      <c r="F135" s="302" t="s">
        <v>109</v>
      </c>
      <c r="G135" s="75" t="s">
        <v>80</v>
      </c>
      <c r="H135" s="73"/>
    </row>
    <row r="136" spans="1:8" ht="63">
      <c r="A136" s="220">
        <v>110</v>
      </c>
      <c r="B136" s="75" t="s">
        <v>932</v>
      </c>
      <c r="C136" s="82">
        <v>13210</v>
      </c>
      <c r="D136" s="82">
        <v>13210</v>
      </c>
      <c r="E136" s="85">
        <v>42488</v>
      </c>
      <c r="F136" s="302" t="s">
        <v>109</v>
      </c>
      <c r="G136" s="75" t="s">
        <v>80</v>
      </c>
      <c r="H136" s="73"/>
    </row>
    <row r="137" spans="1:8" ht="63">
      <c r="A137" s="220">
        <v>111</v>
      </c>
      <c r="B137" s="75" t="s">
        <v>1755</v>
      </c>
      <c r="C137" s="82">
        <v>3580</v>
      </c>
      <c r="D137" s="82">
        <v>3580</v>
      </c>
      <c r="E137" s="85">
        <v>42625</v>
      </c>
      <c r="F137" s="302" t="s">
        <v>1756</v>
      </c>
      <c r="G137" s="75" t="s">
        <v>80</v>
      </c>
      <c r="H137" s="73"/>
    </row>
    <row r="138" spans="1:8" ht="63">
      <c r="A138" s="220">
        <v>112</v>
      </c>
      <c r="B138" s="75" t="s">
        <v>1757</v>
      </c>
      <c r="C138" s="82">
        <v>4470</v>
      </c>
      <c r="D138" s="82">
        <v>4470</v>
      </c>
      <c r="E138" s="85">
        <v>42625</v>
      </c>
      <c r="F138" s="302" t="s">
        <v>1756</v>
      </c>
      <c r="G138" s="75" t="s">
        <v>80</v>
      </c>
      <c r="H138" s="73"/>
    </row>
    <row r="139" spans="1:8" ht="63">
      <c r="A139" s="220">
        <v>113</v>
      </c>
      <c r="B139" s="75" t="s">
        <v>1758</v>
      </c>
      <c r="C139" s="82">
        <v>30195</v>
      </c>
      <c r="D139" s="82">
        <v>30195</v>
      </c>
      <c r="E139" s="85">
        <v>42625</v>
      </c>
      <c r="F139" s="302" t="s">
        <v>1756</v>
      </c>
      <c r="G139" s="75" t="s">
        <v>80</v>
      </c>
      <c r="H139" s="73"/>
    </row>
    <row r="140" spans="1:15" s="7" customFormat="1" ht="70.5" customHeight="1">
      <c r="A140" s="220">
        <v>114</v>
      </c>
      <c r="B140" s="282" t="s">
        <v>1961</v>
      </c>
      <c r="C140" s="283">
        <v>12800</v>
      </c>
      <c r="D140" s="284">
        <v>0</v>
      </c>
      <c r="E140" s="285" t="s">
        <v>1962</v>
      </c>
      <c r="F140" s="305"/>
      <c r="G140" s="92" t="s">
        <v>80</v>
      </c>
      <c r="H140" s="92"/>
      <c r="I140" s="23"/>
      <c r="J140" s="23"/>
      <c r="K140" s="23"/>
      <c r="L140" s="26"/>
      <c r="M140" s="6"/>
      <c r="N140" s="12"/>
      <c r="O140" s="27"/>
    </row>
    <row r="141" spans="1:15" s="7" customFormat="1" ht="72.75" customHeight="1">
      <c r="A141" s="220">
        <v>115</v>
      </c>
      <c r="B141" s="90" t="s">
        <v>1963</v>
      </c>
      <c r="C141" s="91">
        <v>12800</v>
      </c>
      <c r="D141" s="76">
        <v>0</v>
      </c>
      <c r="E141" s="87" t="s">
        <v>1962</v>
      </c>
      <c r="F141" s="302"/>
      <c r="G141" s="75" t="s">
        <v>80</v>
      </c>
      <c r="H141" s="75"/>
      <c r="I141" s="23"/>
      <c r="J141" s="23"/>
      <c r="K141" s="23"/>
      <c r="L141" s="26"/>
      <c r="M141" s="6"/>
      <c r="N141" s="12"/>
      <c r="O141" s="27"/>
    </row>
    <row r="142" spans="1:15" s="7" customFormat="1" ht="69.75" customHeight="1">
      <c r="A142" s="220">
        <v>116</v>
      </c>
      <c r="B142" s="90" t="s">
        <v>1964</v>
      </c>
      <c r="C142" s="91">
        <v>12800</v>
      </c>
      <c r="D142" s="76">
        <v>0</v>
      </c>
      <c r="E142" s="87" t="s">
        <v>1962</v>
      </c>
      <c r="F142" s="302"/>
      <c r="G142" s="75" t="s">
        <v>80</v>
      </c>
      <c r="H142" s="75"/>
      <c r="I142" s="23"/>
      <c r="J142" s="23"/>
      <c r="K142" s="23"/>
      <c r="L142" s="26"/>
      <c r="M142" s="6"/>
      <c r="N142" s="12"/>
      <c r="O142" s="27"/>
    </row>
    <row r="143" spans="1:15" s="7" customFormat="1" ht="79.5" customHeight="1">
      <c r="A143" s="220">
        <v>117</v>
      </c>
      <c r="B143" s="90" t="s">
        <v>1965</v>
      </c>
      <c r="C143" s="91">
        <v>33700</v>
      </c>
      <c r="D143" s="76">
        <v>0</v>
      </c>
      <c r="E143" s="87" t="s">
        <v>1962</v>
      </c>
      <c r="F143" s="302"/>
      <c r="G143" s="75" t="s">
        <v>80</v>
      </c>
      <c r="H143" s="75"/>
      <c r="I143" s="23"/>
      <c r="J143" s="23"/>
      <c r="K143" s="23"/>
      <c r="L143" s="26"/>
      <c r="M143" s="6"/>
      <c r="N143" s="12"/>
      <c r="O143" s="27"/>
    </row>
    <row r="144" spans="1:15" s="7" customFormat="1" ht="68.25" customHeight="1">
      <c r="A144" s="220">
        <v>118</v>
      </c>
      <c r="B144" s="90" t="s">
        <v>1966</v>
      </c>
      <c r="C144" s="91">
        <v>33700</v>
      </c>
      <c r="D144" s="76">
        <v>0</v>
      </c>
      <c r="E144" s="87" t="s">
        <v>1962</v>
      </c>
      <c r="F144" s="302"/>
      <c r="G144" s="75" t="s">
        <v>80</v>
      </c>
      <c r="H144" s="75"/>
      <c r="I144" s="23"/>
      <c r="J144" s="23"/>
      <c r="K144" s="23"/>
      <c r="L144" s="26"/>
      <c r="M144" s="6"/>
      <c r="N144" s="12"/>
      <c r="O144" s="27"/>
    </row>
    <row r="145" spans="1:15" s="7" customFormat="1" ht="79.5" customHeight="1">
      <c r="A145" s="220">
        <v>119</v>
      </c>
      <c r="B145" s="90" t="s">
        <v>1967</v>
      </c>
      <c r="C145" s="91">
        <v>25350</v>
      </c>
      <c r="D145" s="76">
        <v>0</v>
      </c>
      <c r="E145" s="87" t="s">
        <v>1968</v>
      </c>
      <c r="F145" s="302"/>
      <c r="G145" s="75" t="s">
        <v>80</v>
      </c>
      <c r="H145" s="75"/>
      <c r="I145" s="23"/>
      <c r="J145" s="23"/>
      <c r="K145" s="23"/>
      <c r="L145" s="26"/>
      <c r="M145" s="6"/>
      <c r="N145" s="12"/>
      <c r="O145" s="27"/>
    </row>
    <row r="146" spans="1:15" s="7" customFormat="1" ht="69.75" customHeight="1">
      <c r="A146" s="220">
        <v>120</v>
      </c>
      <c r="B146" s="90" t="s">
        <v>1969</v>
      </c>
      <c r="C146" s="91">
        <v>25350</v>
      </c>
      <c r="D146" s="76">
        <v>0</v>
      </c>
      <c r="E146" s="90" t="s">
        <v>1968</v>
      </c>
      <c r="F146" s="302"/>
      <c r="G146" s="75" t="s">
        <v>80</v>
      </c>
      <c r="H146" s="75"/>
      <c r="I146" s="23"/>
      <c r="J146" s="23"/>
      <c r="K146" s="23"/>
      <c r="L146" s="26"/>
      <c r="M146" s="6"/>
      <c r="N146" s="12"/>
      <c r="O146" s="27"/>
    </row>
    <row r="147" spans="1:15" ht="65.25" customHeight="1">
      <c r="A147" s="220">
        <v>121</v>
      </c>
      <c r="B147" s="75" t="s">
        <v>1970</v>
      </c>
      <c r="C147" s="76">
        <v>75000</v>
      </c>
      <c r="D147" s="76">
        <v>67500</v>
      </c>
      <c r="E147" s="89">
        <v>42733</v>
      </c>
      <c r="F147" s="302"/>
      <c r="G147" s="75" t="s">
        <v>80</v>
      </c>
      <c r="H147" s="75"/>
      <c r="I147" s="227"/>
      <c r="L147" s="26"/>
      <c r="M147" s="6"/>
      <c r="N147" s="12"/>
      <c r="O147" s="27"/>
    </row>
    <row r="148" spans="1:15" ht="66" customHeight="1">
      <c r="A148" s="220">
        <v>122</v>
      </c>
      <c r="B148" s="75" t="s">
        <v>1654</v>
      </c>
      <c r="C148" s="76">
        <v>12264</v>
      </c>
      <c r="D148" s="76">
        <v>0</v>
      </c>
      <c r="E148" s="89">
        <v>42733</v>
      </c>
      <c r="F148" s="302"/>
      <c r="G148" s="75" t="s">
        <v>80</v>
      </c>
      <c r="H148" s="75"/>
      <c r="L148" s="26"/>
      <c r="M148" s="6"/>
      <c r="N148" s="12"/>
      <c r="O148" s="27"/>
    </row>
    <row r="149" spans="1:15" ht="74.25" customHeight="1">
      <c r="A149" s="220">
        <v>123</v>
      </c>
      <c r="B149" s="75" t="s">
        <v>1971</v>
      </c>
      <c r="C149" s="76">
        <v>95000</v>
      </c>
      <c r="D149" s="76">
        <v>85500.02</v>
      </c>
      <c r="E149" s="89">
        <v>42734</v>
      </c>
      <c r="F149" s="302"/>
      <c r="G149" s="75" t="s">
        <v>80</v>
      </c>
      <c r="H149" s="75"/>
      <c r="I149" s="227"/>
      <c r="L149" s="26"/>
      <c r="M149" s="6"/>
      <c r="N149" s="12"/>
      <c r="O149" s="27"/>
    </row>
    <row r="150" spans="1:15" ht="107.25" customHeight="1">
      <c r="A150" s="220">
        <v>124</v>
      </c>
      <c r="B150" s="75" t="s">
        <v>1657</v>
      </c>
      <c r="C150" s="76">
        <v>7000</v>
      </c>
      <c r="D150" s="76">
        <v>0</v>
      </c>
      <c r="E150" s="89">
        <v>42990</v>
      </c>
      <c r="F150" s="302" t="s">
        <v>1658</v>
      </c>
      <c r="G150" s="75" t="s">
        <v>80</v>
      </c>
      <c r="H150" s="75"/>
      <c r="L150" s="26"/>
      <c r="M150" s="6"/>
      <c r="N150" s="12"/>
      <c r="O150" s="27"/>
    </row>
    <row r="151" spans="1:15" ht="96" customHeight="1">
      <c r="A151" s="220">
        <v>125</v>
      </c>
      <c r="B151" s="75" t="s">
        <v>1659</v>
      </c>
      <c r="C151" s="76">
        <v>9000</v>
      </c>
      <c r="D151" s="76">
        <v>0</v>
      </c>
      <c r="E151" s="89">
        <v>42990</v>
      </c>
      <c r="F151" s="302" t="s">
        <v>2059</v>
      </c>
      <c r="G151" s="75" t="s">
        <v>80</v>
      </c>
      <c r="H151" s="75"/>
      <c r="L151" s="26"/>
      <c r="M151" s="6"/>
      <c r="N151" s="12"/>
      <c r="O151" s="27"/>
    </row>
    <row r="152" spans="1:15" ht="161.25" customHeight="1">
      <c r="A152" s="220">
        <v>126</v>
      </c>
      <c r="B152" s="75" t="s">
        <v>369</v>
      </c>
      <c r="C152" s="76">
        <v>15800</v>
      </c>
      <c r="D152" s="76">
        <v>0</v>
      </c>
      <c r="E152" s="89">
        <v>43005</v>
      </c>
      <c r="F152" s="302" t="s">
        <v>370</v>
      </c>
      <c r="G152" s="75" t="s">
        <v>80</v>
      </c>
      <c r="H152" s="75"/>
      <c r="L152" s="26"/>
      <c r="M152" s="6"/>
      <c r="N152" s="12"/>
      <c r="O152" s="27"/>
    </row>
    <row r="153" spans="1:15" ht="90" customHeight="1">
      <c r="A153" s="220">
        <v>128</v>
      </c>
      <c r="B153" s="253" t="s">
        <v>1713</v>
      </c>
      <c r="C153" s="76">
        <v>78500</v>
      </c>
      <c r="D153" s="76">
        <v>0</v>
      </c>
      <c r="E153" s="89">
        <v>43747</v>
      </c>
      <c r="F153" s="263" t="s">
        <v>1714</v>
      </c>
      <c r="G153" s="75" t="s">
        <v>80</v>
      </c>
      <c r="H153" s="75"/>
      <c r="L153" s="26"/>
      <c r="M153" s="6"/>
      <c r="N153" s="12"/>
      <c r="O153" s="27"/>
    </row>
    <row r="154" spans="1:15" ht="90" customHeight="1">
      <c r="A154" s="220">
        <v>129</v>
      </c>
      <c r="B154" s="253" t="s">
        <v>2039</v>
      </c>
      <c r="C154" s="76">
        <v>27980</v>
      </c>
      <c r="D154" s="76">
        <v>0</v>
      </c>
      <c r="E154" s="89">
        <v>43818</v>
      </c>
      <c r="F154" s="263" t="s">
        <v>2040</v>
      </c>
      <c r="G154" s="75" t="s">
        <v>80</v>
      </c>
      <c r="H154" s="75"/>
      <c r="L154" s="26"/>
      <c r="M154" s="6"/>
      <c r="N154" s="12"/>
      <c r="O154" s="27"/>
    </row>
    <row r="155" spans="1:15" ht="90" customHeight="1">
      <c r="A155" s="220">
        <v>130</v>
      </c>
      <c r="B155" s="253" t="s">
        <v>22</v>
      </c>
      <c r="C155" s="76">
        <v>52220</v>
      </c>
      <c r="D155" s="76">
        <v>0</v>
      </c>
      <c r="E155" s="89">
        <v>43971</v>
      </c>
      <c r="F155" s="263" t="s">
        <v>2518</v>
      </c>
      <c r="G155" s="75" t="s">
        <v>80</v>
      </c>
      <c r="H155" s="75"/>
      <c r="L155" s="26"/>
      <c r="M155" s="6"/>
      <c r="N155" s="12"/>
      <c r="O155" s="27"/>
    </row>
    <row r="156" spans="1:11" s="19" customFormat="1" ht="15.75">
      <c r="A156" s="78"/>
      <c r="B156" s="78" t="s">
        <v>86</v>
      </c>
      <c r="C156" s="94">
        <f>SUM(C14:C152)+C153+C154+C155</f>
        <v>21489422.4</v>
      </c>
      <c r="D156" s="94">
        <f>SUM(D14:D152)+D153+D154+D155</f>
        <v>319418.31</v>
      </c>
      <c r="E156" s="95"/>
      <c r="F156" s="303"/>
      <c r="G156" s="78"/>
      <c r="H156" s="74"/>
      <c r="I156" s="23"/>
      <c r="J156" s="23"/>
      <c r="K156" s="23"/>
    </row>
    <row r="157" spans="1:11" s="19" customFormat="1" ht="15.75">
      <c r="A157" s="78"/>
      <c r="B157" s="78"/>
      <c r="C157" s="94"/>
      <c r="D157" s="94"/>
      <c r="E157" s="95"/>
      <c r="F157" s="303"/>
      <c r="G157" s="78"/>
      <c r="H157" s="74"/>
      <c r="I157" s="23"/>
      <c r="J157" s="23"/>
      <c r="K157" s="23"/>
    </row>
    <row r="158" spans="1:8" ht="15" customHeight="1">
      <c r="A158" s="414" t="s">
        <v>2060</v>
      </c>
      <c r="B158" s="415"/>
      <c r="C158" s="415"/>
      <c r="D158" s="415"/>
      <c r="E158" s="415"/>
      <c r="F158" s="415"/>
      <c r="G158" s="416"/>
      <c r="H158" s="74"/>
    </row>
    <row r="159" spans="1:8" ht="67.5" customHeight="1">
      <c r="A159" s="75">
        <v>1</v>
      </c>
      <c r="B159" s="93" t="s">
        <v>1127</v>
      </c>
      <c r="C159" s="96">
        <v>3928.02</v>
      </c>
      <c r="D159" s="97">
        <v>0</v>
      </c>
      <c r="E159" s="89">
        <v>29952</v>
      </c>
      <c r="F159" s="302"/>
      <c r="G159" s="93" t="s">
        <v>80</v>
      </c>
      <c r="H159" s="74" t="s">
        <v>82</v>
      </c>
    </row>
    <row r="160" spans="1:8" ht="74.25" customHeight="1">
      <c r="A160" s="75">
        <v>2</v>
      </c>
      <c r="B160" s="75" t="s">
        <v>1123</v>
      </c>
      <c r="C160" s="96">
        <v>3810.72</v>
      </c>
      <c r="D160" s="97">
        <v>0</v>
      </c>
      <c r="E160" s="89">
        <v>29952</v>
      </c>
      <c r="F160" s="302"/>
      <c r="G160" s="93" t="s">
        <v>80</v>
      </c>
      <c r="H160" s="74" t="s">
        <v>82</v>
      </c>
    </row>
    <row r="161" spans="1:8" ht="63" customHeight="1">
      <c r="A161" s="75">
        <v>3</v>
      </c>
      <c r="B161" s="75" t="s">
        <v>1124</v>
      </c>
      <c r="C161" s="96">
        <v>11832</v>
      </c>
      <c r="D161" s="97">
        <v>0</v>
      </c>
      <c r="E161" s="89">
        <v>38714</v>
      </c>
      <c r="F161" s="302"/>
      <c r="G161" s="93" t="s">
        <v>80</v>
      </c>
      <c r="H161" s="74" t="s">
        <v>82</v>
      </c>
    </row>
    <row r="162" spans="1:8" ht="75.75" customHeight="1">
      <c r="A162" s="75">
        <v>4</v>
      </c>
      <c r="B162" s="250" t="s">
        <v>1123</v>
      </c>
      <c r="C162" s="98">
        <v>3810</v>
      </c>
      <c r="D162" s="98">
        <v>0</v>
      </c>
      <c r="E162" s="84">
        <v>39010</v>
      </c>
      <c r="F162" s="302"/>
      <c r="G162" s="93" t="s">
        <v>80</v>
      </c>
      <c r="H162" s="74" t="s">
        <v>82</v>
      </c>
    </row>
    <row r="163" spans="1:8" ht="72.75" customHeight="1">
      <c r="A163" s="75">
        <v>5</v>
      </c>
      <c r="B163" s="67" t="s">
        <v>1124</v>
      </c>
      <c r="C163" s="98">
        <v>11832</v>
      </c>
      <c r="D163" s="98">
        <v>0</v>
      </c>
      <c r="E163" s="84">
        <v>39011</v>
      </c>
      <c r="F163" s="302"/>
      <c r="G163" s="93" t="s">
        <v>80</v>
      </c>
      <c r="H163" s="74" t="s">
        <v>82</v>
      </c>
    </row>
    <row r="164" spans="1:8" ht="78" customHeight="1">
      <c r="A164" s="75">
        <v>6</v>
      </c>
      <c r="B164" s="75" t="s">
        <v>1109</v>
      </c>
      <c r="C164" s="82">
        <v>6307</v>
      </c>
      <c r="D164" s="82">
        <v>0</v>
      </c>
      <c r="E164" s="86" t="s">
        <v>123</v>
      </c>
      <c r="F164" s="302"/>
      <c r="G164" s="93" t="s">
        <v>80</v>
      </c>
      <c r="H164" s="74" t="s">
        <v>82</v>
      </c>
    </row>
    <row r="165" spans="1:8" ht="70.5" customHeight="1">
      <c r="A165" s="75">
        <v>7</v>
      </c>
      <c r="B165" s="75" t="s">
        <v>1120</v>
      </c>
      <c r="C165" s="96">
        <v>6600</v>
      </c>
      <c r="D165" s="97">
        <v>0</v>
      </c>
      <c r="E165" s="89">
        <v>39435</v>
      </c>
      <c r="F165" s="302"/>
      <c r="G165" s="93" t="s">
        <v>80</v>
      </c>
      <c r="H165" s="74" t="s">
        <v>82</v>
      </c>
    </row>
    <row r="166" spans="1:8" ht="69" customHeight="1">
      <c r="A166" s="75">
        <v>8</v>
      </c>
      <c r="B166" s="75" t="s">
        <v>1122</v>
      </c>
      <c r="C166" s="96">
        <v>3500</v>
      </c>
      <c r="D166" s="97">
        <v>0</v>
      </c>
      <c r="E166" s="89">
        <v>39437</v>
      </c>
      <c r="F166" s="302"/>
      <c r="G166" s="93" t="s">
        <v>80</v>
      </c>
      <c r="H166" s="74" t="s">
        <v>82</v>
      </c>
    </row>
    <row r="167" spans="1:8" ht="65.25" customHeight="1">
      <c r="A167" s="75">
        <v>9</v>
      </c>
      <c r="B167" s="93" t="s">
        <v>1126</v>
      </c>
      <c r="C167" s="96">
        <v>4000</v>
      </c>
      <c r="D167" s="97">
        <v>0</v>
      </c>
      <c r="E167" s="89">
        <v>39437</v>
      </c>
      <c r="F167" s="302"/>
      <c r="G167" s="93" t="s">
        <v>80</v>
      </c>
      <c r="H167" s="74"/>
    </row>
    <row r="168" spans="1:8" ht="76.5" customHeight="1">
      <c r="A168" s="75">
        <v>10</v>
      </c>
      <c r="B168" s="93" t="s">
        <v>1126</v>
      </c>
      <c r="C168" s="96">
        <v>4600</v>
      </c>
      <c r="D168" s="97">
        <v>0</v>
      </c>
      <c r="E168" s="89">
        <v>39437</v>
      </c>
      <c r="F168" s="302"/>
      <c r="G168" s="93" t="s">
        <v>80</v>
      </c>
      <c r="H168" s="74" t="s">
        <v>82</v>
      </c>
    </row>
    <row r="169" spans="1:8" ht="70.5" customHeight="1">
      <c r="A169" s="75">
        <v>11</v>
      </c>
      <c r="B169" s="67" t="s">
        <v>1720</v>
      </c>
      <c r="C169" s="98">
        <f>79920-9990</f>
        <v>69930</v>
      </c>
      <c r="D169" s="98">
        <v>0</v>
      </c>
      <c r="E169" s="84">
        <v>39441</v>
      </c>
      <c r="F169" s="302"/>
      <c r="G169" s="93" t="s">
        <v>80</v>
      </c>
      <c r="H169" s="74" t="s">
        <v>82</v>
      </c>
    </row>
    <row r="170" spans="1:8" ht="75" customHeight="1">
      <c r="A170" s="75">
        <v>12</v>
      </c>
      <c r="B170" s="346" t="s">
        <v>1717</v>
      </c>
      <c r="C170" s="96">
        <v>4500</v>
      </c>
      <c r="D170" s="97">
        <v>0</v>
      </c>
      <c r="E170" s="89">
        <v>39442</v>
      </c>
      <c r="F170" s="302"/>
      <c r="G170" s="93" t="s">
        <v>80</v>
      </c>
      <c r="H170" s="74" t="s">
        <v>82</v>
      </c>
    </row>
    <row r="171" spans="1:8" ht="72.75" customHeight="1">
      <c r="A171" s="75">
        <v>13</v>
      </c>
      <c r="B171" s="75" t="s">
        <v>1121</v>
      </c>
      <c r="C171" s="96">
        <v>18450</v>
      </c>
      <c r="D171" s="97">
        <v>0</v>
      </c>
      <c r="E171" s="89">
        <v>39442</v>
      </c>
      <c r="F171" s="302"/>
      <c r="G171" s="93" t="s">
        <v>80</v>
      </c>
      <c r="H171" s="74" t="s">
        <v>82</v>
      </c>
    </row>
    <row r="172" spans="1:8" ht="77.25" customHeight="1">
      <c r="A172" s="75">
        <v>14</v>
      </c>
      <c r="B172" s="93" t="s">
        <v>1128</v>
      </c>
      <c r="C172" s="96">
        <v>4600</v>
      </c>
      <c r="D172" s="97">
        <v>0</v>
      </c>
      <c r="E172" s="89">
        <v>39442</v>
      </c>
      <c r="F172" s="302"/>
      <c r="G172" s="93" t="s">
        <v>80</v>
      </c>
      <c r="H172" s="74" t="s">
        <v>82</v>
      </c>
    </row>
    <row r="173" spans="1:8" ht="71.25" customHeight="1">
      <c r="A173" s="75">
        <v>15</v>
      </c>
      <c r="B173" s="93" t="s">
        <v>1129</v>
      </c>
      <c r="C173" s="96">
        <v>4800</v>
      </c>
      <c r="D173" s="97">
        <v>0</v>
      </c>
      <c r="E173" s="89">
        <v>39442</v>
      </c>
      <c r="F173" s="302"/>
      <c r="G173" s="93" t="s">
        <v>80</v>
      </c>
      <c r="H173" s="74" t="s">
        <v>82</v>
      </c>
    </row>
    <row r="174" spans="1:8" ht="72.75" customHeight="1">
      <c r="A174" s="75">
        <v>16</v>
      </c>
      <c r="B174" s="93" t="s">
        <v>1129</v>
      </c>
      <c r="C174" s="96">
        <v>4800</v>
      </c>
      <c r="D174" s="97">
        <v>0</v>
      </c>
      <c r="E174" s="89">
        <v>39442</v>
      </c>
      <c r="F174" s="302"/>
      <c r="G174" s="93" t="s">
        <v>80</v>
      </c>
      <c r="H174" s="74" t="s">
        <v>82</v>
      </c>
    </row>
    <row r="175" spans="1:8" ht="81" customHeight="1">
      <c r="A175" s="75">
        <v>17</v>
      </c>
      <c r="B175" s="75" t="s">
        <v>1118</v>
      </c>
      <c r="C175" s="96">
        <v>15582</v>
      </c>
      <c r="D175" s="97">
        <v>0</v>
      </c>
      <c r="E175" s="89">
        <v>39443</v>
      </c>
      <c r="F175" s="302"/>
      <c r="G175" s="93" t="s">
        <v>80</v>
      </c>
      <c r="H175" s="74" t="s">
        <v>82</v>
      </c>
    </row>
    <row r="176" spans="1:8" ht="78.75" customHeight="1">
      <c r="A176" s="75">
        <v>18</v>
      </c>
      <c r="B176" s="75" t="s">
        <v>1117</v>
      </c>
      <c r="C176" s="96">
        <v>12296</v>
      </c>
      <c r="D176" s="97">
        <v>0</v>
      </c>
      <c r="E176" s="89">
        <v>39446</v>
      </c>
      <c r="F176" s="302"/>
      <c r="G176" s="93" t="s">
        <v>80</v>
      </c>
      <c r="H176" s="74" t="s">
        <v>82</v>
      </c>
    </row>
    <row r="177" spans="1:8" ht="81.75" customHeight="1">
      <c r="A177" s="75">
        <v>19</v>
      </c>
      <c r="B177" s="93" t="s">
        <v>1130</v>
      </c>
      <c r="C177" s="96">
        <v>3286</v>
      </c>
      <c r="D177" s="97">
        <v>0</v>
      </c>
      <c r="E177" s="89">
        <v>39446</v>
      </c>
      <c r="F177" s="302"/>
      <c r="G177" s="93" t="s">
        <v>80</v>
      </c>
      <c r="H177" s="74" t="s">
        <v>82</v>
      </c>
    </row>
    <row r="178" spans="1:8" ht="82.5" customHeight="1">
      <c r="A178" s="75">
        <v>20</v>
      </c>
      <c r="B178" s="93" t="s">
        <v>1130</v>
      </c>
      <c r="C178" s="96">
        <v>3286</v>
      </c>
      <c r="D178" s="97">
        <v>0</v>
      </c>
      <c r="E178" s="89">
        <v>39446</v>
      </c>
      <c r="F178" s="302"/>
      <c r="G178" s="93" t="s">
        <v>80</v>
      </c>
      <c r="H178" s="74" t="s">
        <v>82</v>
      </c>
    </row>
    <row r="179" spans="1:8" ht="70.5" customHeight="1">
      <c r="A179" s="75">
        <v>22</v>
      </c>
      <c r="B179" s="75" t="s">
        <v>1119</v>
      </c>
      <c r="C179" s="96">
        <v>4293</v>
      </c>
      <c r="D179" s="97">
        <v>0</v>
      </c>
      <c r="E179" s="89">
        <v>39446</v>
      </c>
      <c r="F179" s="302"/>
      <c r="G179" s="93" t="s">
        <v>80</v>
      </c>
      <c r="H179" s="74" t="s">
        <v>82</v>
      </c>
    </row>
    <row r="180" spans="1:8" ht="72" customHeight="1">
      <c r="A180" s="75">
        <v>23</v>
      </c>
      <c r="B180" s="67" t="s">
        <v>2353</v>
      </c>
      <c r="C180" s="98">
        <v>6148</v>
      </c>
      <c r="D180" s="98">
        <v>0</v>
      </c>
      <c r="E180" s="84">
        <v>39446</v>
      </c>
      <c r="F180" s="302"/>
      <c r="G180" s="93" t="s">
        <v>80</v>
      </c>
      <c r="H180" s="74" t="s">
        <v>82</v>
      </c>
    </row>
    <row r="181" spans="1:8" ht="73.5" customHeight="1">
      <c r="A181" s="75">
        <v>24</v>
      </c>
      <c r="B181" s="67" t="s">
        <v>2353</v>
      </c>
      <c r="C181" s="98">
        <v>6148</v>
      </c>
      <c r="D181" s="98">
        <v>0</v>
      </c>
      <c r="E181" s="84">
        <v>39447</v>
      </c>
      <c r="F181" s="302"/>
      <c r="G181" s="93" t="s">
        <v>80</v>
      </c>
      <c r="H181" s="74" t="s">
        <v>82</v>
      </c>
    </row>
    <row r="182" spans="1:8" ht="74.25" customHeight="1">
      <c r="A182" s="75">
        <v>25</v>
      </c>
      <c r="B182" s="67" t="s">
        <v>2354</v>
      </c>
      <c r="C182" s="98">
        <v>5194</v>
      </c>
      <c r="D182" s="98">
        <v>0</v>
      </c>
      <c r="E182" s="84">
        <v>39448</v>
      </c>
      <c r="F182" s="302"/>
      <c r="G182" s="93" t="s">
        <v>80</v>
      </c>
      <c r="H182" s="74" t="s">
        <v>82</v>
      </c>
    </row>
    <row r="183" spans="1:8" ht="65.25" customHeight="1">
      <c r="A183" s="75">
        <v>26</v>
      </c>
      <c r="B183" s="67" t="s">
        <v>2354</v>
      </c>
      <c r="C183" s="98">
        <v>5194</v>
      </c>
      <c r="D183" s="98">
        <v>0</v>
      </c>
      <c r="E183" s="84">
        <v>39448</v>
      </c>
      <c r="F183" s="302"/>
      <c r="G183" s="93" t="s">
        <v>80</v>
      </c>
      <c r="H183" s="74" t="s">
        <v>82</v>
      </c>
    </row>
    <row r="184" spans="1:8" ht="78.75" customHeight="1">
      <c r="A184" s="75">
        <v>27</v>
      </c>
      <c r="B184" s="67" t="s">
        <v>2354</v>
      </c>
      <c r="C184" s="98">
        <v>5194</v>
      </c>
      <c r="D184" s="98">
        <v>0</v>
      </c>
      <c r="E184" s="84">
        <v>39448</v>
      </c>
      <c r="F184" s="302"/>
      <c r="G184" s="93" t="s">
        <v>80</v>
      </c>
      <c r="H184" s="74" t="s">
        <v>82</v>
      </c>
    </row>
    <row r="185" spans="1:8" ht="72" customHeight="1">
      <c r="A185" s="75">
        <v>29</v>
      </c>
      <c r="B185" s="67" t="s">
        <v>1126</v>
      </c>
      <c r="C185" s="98">
        <v>4000</v>
      </c>
      <c r="D185" s="98">
        <v>0</v>
      </c>
      <c r="E185" s="84">
        <v>39448</v>
      </c>
      <c r="F185" s="302"/>
      <c r="G185" s="93" t="s">
        <v>80</v>
      </c>
      <c r="H185" s="74" t="s">
        <v>82</v>
      </c>
    </row>
    <row r="186" spans="1:8" ht="71.25" customHeight="1">
      <c r="A186" s="75">
        <v>30</v>
      </c>
      <c r="B186" s="67" t="s">
        <v>1126</v>
      </c>
      <c r="C186" s="98">
        <v>4000</v>
      </c>
      <c r="D186" s="98">
        <v>0</v>
      </c>
      <c r="E186" s="84">
        <v>39449</v>
      </c>
      <c r="F186" s="302"/>
      <c r="G186" s="93" t="s">
        <v>80</v>
      </c>
      <c r="H186" s="74" t="s">
        <v>82</v>
      </c>
    </row>
    <row r="187" spans="1:8" ht="68.25" customHeight="1">
      <c r="A187" s="75">
        <v>31</v>
      </c>
      <c r="B187" s="67" t="s">
        <v>1126</v>
      </c>
      <c r="C187" s="98">
        <v>4000</v>
      </c>
      <c r="D187" s="98">
        <v>0</v>
      </c>
      <c r="E187" s="84">
        <v>39450</v>
      </c>
      <c r="F187" s="302"/>
      <c r="G187" s="93" t="s">
        <v>80</v>
      </c>
      <c r="H187" s="74" t="s">
        <v>82</v>
      </c>
    </row>
    <row r="188" spans="1:8" ht="63">
      <c r="A188" s="75">
        <v>32</v>
      </c>
      <c r="B188" s="67" t="s">
        <v>1590</v>
      </c>
      <c r="C188" s="98">
        <v>3021</v>
      </c>
      <c r="D188" s="98">
        <v>0</v>
      </c>
      <c r="E188" s="84">
        <v>39499</v>
      </c>
      <c r="F188" s="302"/>
      <c r="G188" s="93" t="s">
        <v>80</v>
      </c>
      <c r="H188" s="74" t="s">
        <v>82</v>
      </c>
    </row>
    <row r="189" spans="1:8" ht="63">
      <c r="A189" s="75">
        <v>33</v>
      </c>
      <c r="B189" s="67" t="s">
        <v>1589</v>
      </c>
      <c r="C189" s="98">
        <v>17990</v>
      </c>
      <c r="D189" s="98">
        <v>0</v>
      </c>
      <c r="E189" s="84">
        <v>39538</v>
      </c>
      <c r="F189" s="302"/>
      <c r="G189" s="93" t="s">
        <v>80</v>
      </c>
      <c r="H189" s="74" t="s">
        <v>82</v>
      </c>
    </row>
    <row r="190" spans="1:8" ht="73.5" customHeight="1">
      <c r="A190" s="75">
        <v>34</v>
      </c>
      <c r="B190" s="67" t="s">
        <v>2352</v>
      </c>
      <c r="C190" s="98">
        <v>10171</v>
      </c>
      <c r="D190" s="98">
        <v>0</v>
      </c>
      <c r="E190" s="84">
        <v>39617</v>
      </c>
      <c r="F190" s="302"/>
      <c r="G190" s="93" t="s">
        <v>80</v>
      </c>
      <c r="H190" s="74" t="s">
        <v>82</v>
      </c>
    </row>
    <row r="191" spans="1:8" ht="63">
      <c r="A191" s="75">
        <v>35</v>
      </c>
      <c r="B191" s="75" t="s">
        <v>1587</v>
      </c>
      <c r="C191" s="99">
        <v>6876.6</v>
      </c>
      <c r="D191" s="97">
        <v>0</v>
      </c>
      <c r="E191" s="89">
        <v>39793</v>
      </c>
      <c r="F191" s="302"/>
      <c r="G191" s="93" t="s">
        <v>80</v>
      </c>
      <c r="H191" s="74" t="s">
        <v>82</v>
      </c>
    </row>
    <row r="192" spans="1:8" ht="69" customHeight="1">
      <c r="A192" s="75">
        <v>36</v>
      </c>
      <c r="B192" s="75" t="s">
        <v>1588</v>
      </c>
      <c r="C192" s="99">
        <v>6876.61</v>
      </c>
      <c r="D192" s="97">
        <v>0</v>
      </c>
      <c r="E192" s="89">
        <v>39800</v>
      </c>
      <c r="F192" s="302"/>
      <c r="G192" s="93" t="s">
        <v>80</v>
      </c>
      <c r="H192" s="74" t="s">
        <v>82</v>
      </c>
    </row>
    <row r="193" spans="1:8" ht="76.5" customHeight="1">
      <c r="A193" s="75">
        <v>37</v>
      </c>
      <c r="B193" s="93" t="s">
        <v>1132</v>
      </c>
      <c r="C193" s="96">
        <v>6876.61</v>
      </c>
      <c r="D193" s="97">
        <v>0</v>
      </c>
      <c r="E193" s="89">
        <v>39800</v>
      </c>
      <c r="F193" s="302"/>
      <c r="G193" s="93" t="s">
        <v>80</v>
      </c>
      <c r="H193" s="74" t="s">
        <v>82</v>
      </c>
    </row>
    <row r="194" spans="1:8" ht="63">
      <c r="A194" s="75">
        <v>38</v>
      </c>
      <c r="B194" s="93" t="s">
        <v>1133</v>
      </c>
      <c r="C194" s="99">
        <v>6876.61</v>
      </c>
      <c r="D194" s="97">
        <v>0</v>
      </c>
      <c r="E194" s="89">
        <v>39800</v>
      </c>
      <c r="F194" s="302"/>
      <c r="G194" s="93" t="s">
        <v>80</v>
      </c>
      <c r="H194" s="74" t="s">
        <v>82</v>
      </c>
    </row>
    <row r="195" spans="1:8" ht="63">
      <c r="A195" s="75">
        <v>39</v>
      </c>
      <c r="B195" s="75" t="s">
        <v>1134</v>
      </c>
      <c r="C195" s="99">
        <v>4663.24</v>
      </c>
      <c r="D195" s="97">
        <v>0</v>
      </c>
      <c r="E195" s="89">
        <v>39804</v>
      </c>
      <c r="F195" s="302"/>
      <c r="G195" s="93" t="s">
        <v>80</v>
      </c>
      <c r="H195" s="74" t="s">
        <v>82</v>
      </c>
    </row>
    <row r="196" spans="1:8" ht="72" customHeight="1">
      <c r="A196" s="75">
        <v>40</v>
      </c>
      <c r="B196" s="93" t="s">
        <v>1131</v>
      </c>
      <c r="C196" s="96">
        <v>31572.19</v>
      </c>
      <c r="D196" s="97">
        <v>19206.49</v>
      </c>
      <c r="E196" s="89">
        <v>39808</v>
      </c>
      <c r="F196" s="302"/>
      <c r="G196" s="93" t="s">
        <v>80</v>
      </c>
      <c r="H196" s="74" t="s">
        <v>82</v>
      </c>
    </row>
    <row r="197" spans="1:8" ht="73.5" customHeight="1">
      <c r="A197" s="75">
        <v>41</v>
      </c>
      <c r="B197" s="75" t="s">
        <v>1110</v>
      </c>
      <c r="C197" s="82">
        <v>11800</v>
      </c>
      <c r="D197" s="82">
        <v>0</v>
      </c>
      <c r="E197" s="86" t="s">
        <v>1111</v>
      </c>
      <c r="F197" s="302"/>
      <c r="G197" s="93" t="s">
        <v>80</v>
      </c>
      <c r="H197" s="74" t="s">
        <v>82</v>
      </c>
    </row>
    <row r="198" spans="1:8" ht="73.5" customHeight="1">
      <c r="A198" s="75">
        <v>42</v>
      </c>
      <c r="B198" s="75" t="s">
        <v>1112</v>
      </c>
      <c r="C198" s="82">
        <v>3075</v>
      </c>
      <c r="D198" s="82">
        <v>0</v>
      </c>
      <c r="E198" s="86" t="s">
        <v>1111</v>
      </c>
      <c r="F198" s="302"/>
      <c r="G198" s="93" t="s">
        <v>80</v>
      </c>
      <c r="H198" s="74" t="s">
        <v>82</v>
      </c>
    </row>
    <row r="199" spans="1:8" ht="75.75" customHeight="1">
      <c r="A199" s="75">
        <v>43</v>
      </c>
      <c r="B199" s="75" t="s">
        <v>1112</v>
      </c>
      <c r="C199" s="82">
        <v>3523</v>
      </c>
      <c r="D199" s="82">
        <v>0</v>
      </c>
      <c r="E199" s="86" t="s">
        <v>1113</v>
      </c>
      <c r="F199" s="302"/>
      <c r="G199" s="93" t="s">
        <v>80</v>
      </c>
      <c r="H199" s="74" t="s">
        <v>82</v>
      </c>
    </row>
    <row r="200" spans="1:8" ht="70.5" customHeight="1">
      <c r="A200" s="75">
        <v>44</v>
      </c>
      <c r="B200" s="75" t="s">
        <v>1114</v>
      </c>
      <c r="C200" s="82">
        <v>6200</v>
      </c>
      <c r="D200" s="82">
        <v>0</v>
      </c>
      <c r="E200" s="86" t="s">
        <v>1111</v>
      </c>
      <c r="F200" s="302"/>
      <c r="G200" s="93" t="s">
        <v>80</v>
      </c>
      <c r="H200" s="74" t="s">
        <v>82</v>
      </c>
    </row>
    <row r="201" spans="1:8" ht="75.75" customHeight="1">
      <c r="A201" s="75">
        <v>45</v>
      </c>
      <c r="B201" s="67" t="s">
        <v>1591</v>
      </c>
      <c r="C201" s="98">
        <v>10806</v>
      </c>
      <c r="D201" s="98">
        <v>10806</v>
      </c>
      <c r="E201" s="84">
        <v>40758</v>
      </c>
      <c r="F201" s="302"/>
      <c r="G201" s="93" t="s">
        <v>80</v>
      </c>
      <c r="H201" s="74" t="s">
        <v>82</v>
      </c>
    </row>
    <row r="202" spans="1:8" ht="81.75" customHeight="1">
      <c r="A202" s="75">
        <v>46</v>
      </c>
      <c r="B202" s="67" t="s">
        <v>1593</v>
      </c>
      <c r="C202" s="98">
        <v>4000</v>
      </c>
      <c r="D202" s="98">
        <v>0</v>
      </c>
      <c r="E202" s="84">
        <v>40858</v>
      </c>
      <c r="F202" s="302"/>
      <c r="G202" s="93" t="s">
        <v>80</v>
      </c>
      <c r="H202" s="74" t="s">
        <v>82</v>
      </c>
    </row>
    <row r="203" spans="1:8" ht="75" customHeight="1">
      <c r="A203" s="75">
        <v>47</v>
      </c>
      <c r="B203" s="67" t="s">
        <v>1594</v>
      </c>
      <c r="C203" s="98">
        <v>4500</v>
      </c>
      <c r="D203" s="98">
        <v>0</v>
      </c>
      <c r="E203" s="84">
        <v>40858</v>
      </c>
      <c r="F203" s="302"/>
      <c r="G203" s="93" t="s">
        <v>80</v>
      </c>
      <c r="H203" s="74" t="s">
        <v>82</v>
      </c>
    </row>
    <row r="204" spans="1:8" ht="72.75" customHeight="1">
      <c r="A204" s="75">
        <v>48</v>
      </c>
      <c r="B204" s="67" t="s">
        <v>1595</v>
      </c>
      <c r="C204" s="98">
        <v>4800</v>
      </c>
      <c r="D204" s="98">
        <v>0</v>
      </c>
      <c r="E204" s="84">
        <v>40858</v>
      </c>
      <c r="F204" s="302"/>
      <c r="G204" s="93" t="s">
        <v>80</v>
      </c>
      <c r="H204" s="74" t="s">
        <v>82</v>
      </c>
    </row>
    <row r="205" spans="1:8" ht="75" customHeight="1">
      <c r="A205" s="75">
        <v>49</v>
      </c>
      <c r="B205" s="67" t="s">
        <v>1596</v>
      </c>
      <c r="C205" s="98">
        <v>4800</v>
      </c>
      <c r="D205" s="98">
        <v>0</v>
      </c>
      <c r="E205" s="84">
        <v>40858</v>
      </c>
      <c r="F205" s="302"/>
      <c r="G205" s="93" t="s">
        <v>80</v>
      </c>
      <c r="H205" s="74" t="s">
        <v>82</v>
      </c>
    </row>
    <row r="206" spans="1:8" ht="73.5" customHeight="1">
      <c r="A206" s="75">
        <v>50</v>
      </c>
      <c r="B206" s="67" t="s">
        <v>1597</v>
      </c>
      <c r="C206" s="98">
        <v>4800</v>
      </c>
      <c r="D206" s="98">
        <v>0</v>
      </c>
      <c r="E206" s="84">
        <v>40858</v>
      </c>
      <c r="F206" s="302"/>
      <c r="G206" s="93" t="s">
        <v>80</v>
      </c>
      <c r="H206" s="74" t="s">
        <v>82</v>
      </c>
    </row>
    <row r="207" spans="1:8" ht="73.5" customHeight="1">
      <c r="A207" s="75">
        <v>51</v>
      </c>
      <c r="B207" s="67" t="s">
        <v>1598</v>
      </c>
      <c r="C207" s="98">
        <v>5250</v>
      </c>
      <c r="D207" s="98">
        <v>0</v>
      </c>
      <c r="E207" s="84">
        <v>40858</v>
      </c>
      <c r="F207" s="302"/>
      <c r="G207" s="93" t="s">
        <v>80</v>
      </c>
      <c r="H207" s="74" t="s">
        <v>82</v>
      </c>
    </row>
    <row r="208" spans="1:8" ht="72.75" customHeight="1">
      <c r="A208" s="75">
        <v>52</v>
      </c>
      <c r="B208" s="67" t="s">
        <v>1599</v>
      </c>
      <c r="C208" s="98">
        <v>4400</v>
      </c>
      <c r="D208" s="98">
        <v>0</v>
      </c>
      <c r="E208" s="84">
        <v>40858</v>
      </c>
      <c r="F208" s="302"/>
      <c r="G208" s="93" t="s">
        <v>80</v>
      </c>
      <c r="H208" s="74" t="s">
        <v>82</v>
      </c>
    </row>
    <row r="209" spans="1:8" ht="72.75" customHeight="1">
      <c r="A209" s="75">
        <v>53</v>
      </c>
      <c r="B209" s="67" t="s">
        <v>1600</v>
      </c>
      <c r="C209" s="98">
        <v>7500</v>
      </c>
      <c r="D209" s="98">
        <v>0</v>
      </c>
      <c r="E209" s="84">
        <v>40858</v>
      </c>
      <c r="F209" s="302"/>
      <c r="G209" s="93" t="s">
        <v>80</v>
      </c>
      <c r="H209" s="74" t="s">
        <v>82</v>
      </c>
    </row>
    <row r="210" spans="1:8" ht="75" customHeight="1">
      <c r="A210" s="75">
        <v>54</v>
      </c>
      <c r="B210" s="67" t="s">
        <v>1592</v>
      </c>
      <c r="C210" s="98">
        <v>3200</v>
      </c>
      <c r="D210" s="98">
        <v>0</v>
      </c>
      <c r="E210" s="84">
        <v>40864</v>
      </c>
      <c r="F210" s="302"/>
      <c r="G210" s="93" t="s">
        <v>80</v>
      </c>
      <c r="H210" s="74" t="s">
        <v>82</v>
      </c>
    </row>
    <row r="211" spans="1:8" ht="73.5" customHeight="1">
      <c r="A211" s="75">
        <v>55</v>
      </c>
      <c r="B211" s="67" t="s">
        <v>1601</v>
      </c>
      <c r="C211" s="98">
        <v>15070</v>
      </c>
      <c r="D211" s="98">
        <v>15070</v>
      </c>
      <c r="E211" s="84">
        <v>41108</v>
      </c>
      <c r="F211" s="302"/>
      <c r="G211" s="93" t="s">
        <v>80</v>
      </c>
      <c r="H211" s="74" t="s">
        <v>82</v>
      </c>
    </row>
    <row r="212" spans="1:8" ht="73.5" customHeight="1">
      <c r="A212" s="75">
        <v>56</v>
      </c>
      <c r="B212" s="67" t="s">
        <v>2349</v>
      </c>
      <c r="C212" s="98">
        <v>24350</v>
      </c>
      <c r="D212" s="98">
        <v>0</v>
      </c>
      <c r="E212" s="84">
        <v>41204</v>
      </c>
      <c r="F212" s="302"/>
      <c r="G212" s="93" t="s">
        <v>80</v>
      </c>
      <c r="H212" s="74" t="s">
        <v>82</v>
      </c>
    </row>
    <row r="213" spans="1:8" ht="69" customHeight="1">
      <c r="A213" s="75">
        <v>57</v>
      </c>
      <c r="B213" s="67" t="s">
        <v>2349</v>
      </c>
      <c r="C213" s="98">
        <v>24350</v>
      </c>
      <c r="D213" s="98">
        <v>0</v>
      </c>
      <c r="E213" s="84">
        <v>41205</v>
      </c>
      <c r="F213" s="302"/>
      <c r="G213" s="93" t="s">
        <v>80</v>
      </c>
      <c r="H213" s="74" t="s">
        <v>82</v>
      </c>
    </row>
    <row r="214" spans="1:8" ht="63">
      <c r="A214" s="75">
        <v>58</v>
      </c>
      <c r="B214" s="67" t="s">
        <v>2345</v>
      </c>
      <c r="C214" s="98">
        <v>3550</v>
      </c>
      <c r="D214" s="98">
        <v>3550</v>
      </c>
      <c r="E214" s="84">
        <v>41227</v>
      </c>
      <c r="F214" s="302"/>
      <c r="G214" s="93" t="s">
        <v>80</v>
      </c>
      <c r="H214" s="74" t="s">
        <v>82</v>
      </c>
    </row>
    <row r="215" spans="1:8" ht="63">
      <c r="A215" s="75">
        <v>59</v>
      </c>
      <c r="B215" s="67" t="s">
        <v>2346</v>
      </c>
      <c r="C215" s="98">
        <v>4337</v>
      </c>
      <c r="D215" s="98">
        <v>4337</v>
      </c>
      <c r="E215" s="84">
        <v>41234</v>
      </c>
      <c r="F215" s="302"/>
      <c r="G215" s="93" t="s">
        <v>80</v>
      </c>
      <c r="H215" s="74" t="s">
        <v>82</v>
      </c>
    </row>
    <row r="216" spans="1:8" ht="63">
      <c r="A216" s="75">
        <v>60</v>
      </c>
      <c r="B216" s="67" t="s">
        <v>377</v>
      </c>
      <c r="C216" s="98">
        <v>2550</v>
      </c>
      <c r="D216" s="98">
        <v>2550</v>
      </c>
      <c r="E216" s="84">
        <v>41254</v>
      </c>
      <c r="F216" s="302"/>
      <c r="G216" s="93" t="s">
        <v>80</v>
      </c>
      <c r="H216" s="100"/>
    </row>
    <row r="217" spans="1:8" ht="73.5" customHeight="1">
      <c r="A217" s="75">
        <v>61</v>
      </c>
      <c r="B217" s="67" t="s">
        <v>1127</v>
      </c>
      <c r="C217" s="98">
        <v>7200</v>
      </c>
      <c r="D217" s="98">
        <v>0</v>
      </c>
      <c r="E217" s="84">
        <v>41319</v>
      </c>
      <c r="F217" s="302"/>
      <c r="G217" s="93" t="s">
        <v>80</v>
      </c>
      <c r="H217" s="74" t="s">
        <v>82</v>
      </c>
    </row>
    <row r="218" spans="1:8" ht="72.75" customHeight="1">
      <c r="A218" s="75">
        <v>62</v>
      </c>
      <c r="B218" s="67" t="s">
        <v>2363</v>
      </c>
      <c r="C218" s="98">
        <v>8250</v>
      </c>
      <c r="D218" s="98">
        <v>0</v>
      </c>
      <c r="E218" s="84">
        <v>41324</v>
      </c>
      <c r="F218" s="302"/>
      <c r="G218" s="93" t="s">
        <v>80</v>
      </c>
      <c r="H218" s="74" t="s">
        <v>82</v>
      </c>
    </row>
    <row r="219" spans="1:8" ht="63.75" customHeight="1">
      <c r="A219" s="75">
        <v>63</v>
      </c>
      <c r="B219" s="67" t="s">
        <v>2362</v>
      </c>
      <c r="C219" s="98">
        <v>6368.63</v>
      </c>
      <c r="D219" s="98">
        <v>0</v>
      </c>
      <c r="E219" s="84">
        <v>41332</v>
      </c>
      <c r="F219" s="302"/>
      <c r="G219" s="93" t="s">
        <v>80</v>
      </c>
      <c r="H219" s="74" t="s">
        <v>82</v>
      </c>
    </row>
    <row r="220" spans="1:8" ht="76.5" customHeight="1">
      <c r="A220" s="75">
        <v>64</v>
      </c>
      <c r="B220" s="67" t="s">
        <v>2362</v>
      </c>
      <c r="C220" s="98">
        <v>6368.63</v>
      </c>
      <c r="D220" s="98">
        <v>0</v>
      </c>
      <c r="E220" s="84">
        <v>41332</v>
      </c>
      <c r="F220" s="302"/>
      <c r="G220" s="93" t="s">
        <v>80</v>
      </c>
      <c r="H220" s="74" t="s">
        <v>82</v>
      </c>
    </row>
    <row r="221" spans="1:8" ht="65.25" customHeight="1">
      <c r="A221" s="75">
        <v>65</v>
      </c>
      <c r="B221" s="67" t="s">
        <v>2362</v>
      </c>
      <c r="C221" s="98">
        <v>6368.62</v>
      </c>
      <c r="D221" s="98">
        <v>0</v>
      </c>
      <c r="E221" s="84">
        <v>41332</v>
      </c>
      <c r="F221" s="302"/>
      <c r="G221" s="93" t="s">
        <v>80</v>
      </c>
      <c r="H221" s="74" t="s">
        <v>82</v>
      </c>
    </row>
    <row r="222" spans="1:8" ht="66.75" customHeight="1">
      <c r="A222" s="75">
        <v>66</v>
      </c>
      <c r="B222" s="67" t="s">
        <v>2362</v>
      </c>
      <c r="C222" s="98">
        <v>6368.62</v>
      </c>
      <c r="D222" s="98">
        <v>0</v>
      </c>
      <c r="E222" s="84">
        <v>41332</v>
      </c>
      <c r="F222" s="302"/>
      <c r="G222" s="93" t="s">
        <v>80</v>
      </c>
      <c r="H222" s="74" t="s">
        <v>82</v>
      </c>
    </row>
    <row r="223" spans="1:8" ht="74.25" customHeight="1">
      <c r="A223" s="75">
        <v>67</v>
      </c>
      <c r="B223" s="67" t="s">
        <v>2362</v>
      </c>
      <c r="C223" s="98">
        <v>6368.63</v>
      </c>
      <c r="D223" s="98">
        <v>0</v>
      </c>
      <c r="E223" s="84">
        <v>41332</v>
      </c>
      <c r="F223" s="302"/>
      <c r="G223" s="93" t="s">
        <v>80</v>
      </c>
      <c r="H223" s="74" t="s">
        <v>82</v>
      </c>
    </row>
    <row r="224" spans="1:8" ht="81.75" customHeight="1">
      <c r="A224" s="75">
        <v>68</v>
      </c>
      <c r="B224" s="67" t="s">
        <v>2362</v>
      </c>
      <c r="C224" s="98">
        <v>6368.63</v>
      </c>
      <c r="D224" s="98">
        <v>0</v>
      </c>
      <c r="E224" s="84">
        <v>41332</v>
      </c>
      <c r="F224" s="302"/>
      <c r="G224" s="93" t="s">
        <v>80</v>
      </c>
      <c r="H224" s="74" t="s">
        <v>82</v>
      </c>
    </row>
    <row r="225" spans="1:8" ht="72" customHeight="1">
      <c r="A225" s="75">
        <v>69</v>
      </c>
      <c r="B225" s="67" t="s">
        <v>2362</v>
      </c>
      <c r="C225" s="98">
        <v>6368.62</v>
      </c>
      <c r="D225" s="98">
        <v>0</v>
      </c>
      <c r="E225" s="84">
        <v>41332</v>
      </c>
      <c r="F225" s="302"/>
      <c r="G225" s="93" t="s">
        <v>80</v>
      </c>
      <c r="H225" s="74" t="s">
        <v>82</v>
      </c>
    </row>
    <row r="226" spans="1:8" ht="78.75" customHeight="1">
      <c r="A226" s="75">
        <v>70</v>
      </c>
      <c r="B226" s="67" t="s">
        <v>2362</v>
      </c>
      <c r="C226" s="98">
        <v>6368.62</v>
      </c>
      <c r="D226" s="98">
        <v>0</v>
      </c>
      <c r="E226" s="84">
        <v>41332</v>
      </c>
      <c r="F226" s="302"/>
      <c r="G226" s="93" t="s">
        <v>80</v>
      </c>
      <c r="H226" s="74" t="s">
        <v>82</v>
      </c>
    </row>
    <row r="227" spans="1:8" ht="69" customHeight="1">
      <c r="A227" s="75">
        <v>71</v>
      </c>
      <c r="B227" s="67" t="s">
        <v>2360</v>
      </c>
      <c r="C227" s="98">
        <v>4700</v>
      </c>
      <c r="D227" s="98">
        <v>0</v>
      </c>
      <c r="E227" s="84">
        <v>41352</v>
      </c>
      <c r="F227" s="302"/>
      <c r="G227" s="93" t="s">
        <v>80</v>
      </c>
      <c r="H227" s="74" t="s">
        <v>82</v>
      </c>
    </row>
    <row r="228" spans="1:8" ht="69" customHeight="1">
      <c r="A228" s="75">
        <v>72</v>
      </c>
      <c r="B228" s="67" t="s">
        <v>2361</v>
      </c>
      <c r="C228" s="98">
        <v>4700</v>
      </c>
      <c r="D228" s="98">
        <v>0</v>
      </c>
      <c r="E228" s="84">
        <v>41352</v>
      </c>
      <c r="F228" s="302"/>
      <c r="G228" s="93" t="s">
        <v>80</v>
      </c>
      <c r="H228" s="74" t="s">
        <v>82</v>
      </c>
    </row>
    <row r="229" spans="1:8" ht="75.75" customHeight="1">
      <c r="A229" s="75">
        <v>73</v>
      </c>
      <c r="B229" s="67" t="s">
        <v>1342</v>
      </c>
      <c r="C229" s="98">
        <v>3070</v>
      </c>
      <c r="D229" s="98">
        <v>0</v>
      </c>
      <c r="E229" s="84">
        <v>41429</v>
      </c>
      <c r="F229" s="302"/>
      <c r="G229" s="93" t="s">
        <v>80</v>
      </c>
      <c r="H229" s="74" t="s">
        <v>82</v>
      </c>
    </row>
    <row r="230" spans="1:8" ht="77.25" customHeight="1">
      <c r="A230" s="75">
        <v>74</v>
      </c>
      <c r="B230" s="67" t="s">
        <v>2356</v>
      </c>
      <c r="C230" s="98">
        <v>4100</v>
      </c>
      <c r="D230" s="98">
        <v>0</v>
      </c>
      <c r="E230" s="84">
        <v>41561</v>
      </c>
      <c r="F230" s="302"/>
      <c r="G230" s="93" t="s">
        <v>80</v>
      </c>
      <c r="H230" s="74" t="s">
        <v>82</v>
      </c>
    </row>
    <row r="231" spans="1:8" ht="67.5" customHeight="1">
      <c r="A231" s="75">
        <v>75</v>
      </c>
      <c r="B231" s="67" t="s">
        <v>2357</v>
      </c>
      <c r="C231" s="98">
        <v>5503.6</v>
      </c>
      <c r="D231" s="98">
        <v>0</v>
      </c>
      <c r="E231" s="84">
        <v>41821</v>
      </c>
      <c r="F231" s="302"/>
      <c r="G231" s="93" t="s">
        <v>80</v>
      </c>
      <c r="H231" s="74" t="s">
        <v>82</v>
      </c>
    </row>
    <row r="232" spans="1:8" ht="64.5" customHeight="1">
      <c r="A232" s="75">
        <v>76</v>
      </c>
      <c r="B232" s="67" t="s">
        <v>1338</v>
      </c>
      <c r="C232" s="98">
        <v>5478.43</v>
      </c>
      <c r="D232" s="98">
        <v>0</v>
      </c>
      <c r="E232" s="84">
        <v>41821</v>
      </c>
      <c r="F232" s="302"/>
      <c r="G232" s="93" t="s">
        <v>80</v>
      </c>
      <c r="H232" s="74" t="s">
        <v>82</v>
      </c>
    </row>
    <row r="233" spans="1:8" ht="75" customHeight="1">
      <c r="A233" s="75">
        <v>77</v>
      </c>
      <c r="B233" s="67" t="s">
        <v>1338</v>
      </c>
      <c r="C233" s="98">
        <v>5478.43</v>
      </c>
      <c r="D233" s="98">
        <v>0</v>
      </c>
      <c r="E233" s="84">
        <v>41821</v>
      </c>
      <c r="F233" s="302"/>
      <c r="G233" s="93" t="s">
        <v>80</v>
      </c>
      <c r="H233" s="74" t="s">
        <v>82</v>
      </c>
    </row>
    <row r="234" spans="1:8" ht="79.5" customHeight="1">
      <c r="A234" s="75">
        <v>78</v>
      </c>
      <c r="B234" s="67" t="s">
        <v>1338</v>
      </c>
      <c r="C234" s="98">
        <v>5478.43</v>
      </c>
      <c r="D234" s="98">
        <v>0</v>
      </c>
      <c r="E234" s="84">
        <v>41821</v>
      </c>
      <c r="F234" s="302"/>
      <c r="G234" s="93" t="s">
        <v>80</v>
      </c>
      <c r="H234" s="74" t="s">
        <v>82</v>
      </c>
    </row>
    <row r="235" spans="1:8" ht="70.5" customHeight="1">
      <c r="A235" s="75">
        <v>79</v>
      </c>
      <c r="B235" s="67" t="s">
        <v>1337</v>
      </c>
      <c r="C235" s="98">
        <v>3573.13</v>
      </c>
      <c r="D235" s="98">
        <v>0</v>
      </c>
      <c r="E235" s="84">
        <v>41821</v>
      </c>
      <c r="F235" s="302"/>
      <c r="G235" s="93" t="s">
        <v>80</v>
      </c>
      <c r="H235" s="74" t="s">
        <v>82</v>
      </c>
    </row>
    <row r="236" spans="1:8" ht="72.75" customHeight="1">
      <c r="A236" s="75">
        <v>80</v>
      </c>
      <c r="B236" s="67" t="s">
        <v>2358</v>
      </c>
      <c r="C236" s="98">
        <v>5863.8</v>
      </c>
      <c r="D236" s="98">
        <v>0</v>
      </c>
      <c r="E236" s="84">
        <v>41822</v>
      </c>
      <c r="F236" s="302"/>
      <c r="G236" s="93" t="s">
        <v>80</v>
      </c>
      <c r="H236" s="74" t="s">
        <v>82</v>
      </c>
    </row>
    <row r="237" spans="1:8" ht="72.75" customHeight="1">
      <c r="A237" s="75">
        <v>81</v>
      </c>
      <c r="B237" s="67" t="s">
        <v>2350</v>
      </c>
      <c r="C237" s="98">
        <v>36500</v>
      </c>
      <c r="D237" s="98">
        <v>0</v>
      </c>
      <c r="E237" s="84">
        <v>42368</v>
      </c>
      <c r="F237" s="302"/>
      <c r="G237" s="93" t="s">
        <v>80</v>
      </c>
      <c r="H237" s="74" t="s">
        <v>82</v>
      </c>
    </row>
    <row r="238" spans="1:8" ht="74.25" customHeight="1">
      <c r="A238" s="75">
        <v>82</v>
      </c>
      <c r="B238" s="67" t="s">
        <v>2369</v>
      </c>
      <c r="C238" s="98">
        <v>4840</v>
      </c>
      <c r="D238" s="98">
        <v>0</v>
      </c>
      <c r="E238" s="84">
        <v>42368</v>
      </c>
      <c r="F238" s="302"/>
      <c r="G238" s="93" t="s">
        <v>80</v>
      </c>
      <c r="H238" s="74" t="s">
        <v>82</v>
      </c>
    </row>
    <row r="239" spans="1:8" ht="77.25" customHeight="1">
      <c r="A239" s="75">
        <v>83</v>
      </c>
      <c r="B239" s="67" t="s">
        <v>824</v>
      </c>
      <c r="C239" s="98">
        <v>7274.9</v>
      </c>
      <c r="D239" s="98">
        <v>0</v>
      </c>
      <c r="E239" s="84">
        <v>42117</v>
      </c>
      <c r="F239" s="302"/>
      <c r="G239" s="93" t="s">
        <v>80</v>
      </c>
      <c r="H239" s="74" t="s">
        <v>82</v>
      </c>
    </row>
    <row r="240" spans="1:8" ht="68.25" customHeight="1">
      <c r="A240" s="75">
        <v>84</v>
      </c>
      <c r="B240" s="67" t="s">
        <v>1339</v>
      </c>
      <c r="C240" s="98">
        <v>4112.4</v>
      </c>
      <c r="D240" s="98">
        <v>0</v>
      </c>
      <c r="E240" s="84">
        <v>42117</v>
      </c>
      <c r="F240" s="302"/>
      <c r="G240" s="93" t="s">
        <v>80</v>
      </c>
      <c r="H240" s="74" t="s">
        <v>82</v>
      </c>
    </row>
    <row r="241" spans="1:8" ht="72.75" customHeight="1">
      <c r="A241" s="75">
        <v>85</v>
      </c>
      <c r="B241" s="67" t="s">
        <v>1948</v>
      </c>
      <c r="C241" s="98">
        <v>5142.8</v>
      </c>
      <c r="D241" s="98">
        <v>0</v>
      </c>
      <c r="E241" s="84">
        <v>42117</v>
      </c>
      <c r="F241" s="302"/>
      <c r="G241" s="93" t="s">
        <v>80</v>
      </c>
      <c r="H241" s="74" t="s">
        <v>82</v>
      </c>
    </row>
    <row r="242" spans="1:8" ht="69" customHeight="1">
      <c r="A242" s="75">
        <v>86</v>
      </c>
      <c r="B242" s="67" t="s">
        <v>1340</v>
      </c>
      <c r="C242" s="98">
        <v>39350</v>
      </c>
      <c r="D242" s="98">
        <v>0</v>
      </c>
      <c r="E242" s="84">
        <v>42368</v>
      </c>
      <c r="F242" s="302"/>
      <c r="G242" s="93" t="s">
        <v>80</v>
      </c>
      <c r="H242" s="74" t="s">
        <v>82</v>
      </c>
    </row>
    <row r="243" spans="1:8" ht="72" customHeight="1">
      <c r="A243" s="75">
        <v>87</v>
      </c>
      <c r="B243" s="67" t="s">
        <v>1343</v>
      </c>
      <c r="C243" s="98">
        <v>99650</v>
      </c>
      <c r="D243" s="98">
        <v>49824.92</v>
      </c>
      <c r="E243" s="84">
        <v>42368</v>
      </c>
      <c r="F243" s="302"/>
      <c r="G243" s="93" t="s">
        <v>80</v>
      </c>
      <c r="H243" s="74" t="s">
        <v>82</v>
      </c>
    </row>
    <row r="244" spans="1:8" ht="69.75" customHeight="1">
      <c r="A244" s="75">
        <v>88</v>
      </c>
      <c r="B244" s="67" t="s">
        <v>1344</v>
      </c>
      <c r="C244" s="98">
        <v>38005</v>
      </c>
      <c r="D244" s="98">
        <v>0</v>
      </c>
      <c r="E244" s="84">
        <v>42368</v>
      </c>
      <c r="F244" s="302"/>
      <c r="G244" s="93" t="s">
        <v>80</v>
      </c>
      <c r="H244" s="74" t="s">
        <v>82</v>
      </c>
    </row>
    <row r="245" spans="1:8" ht="71.25" customHeight="1">
      <c r="A245" s="75">
        <v>89</v>
      </c>
      <c r="B245" s="67" t="s">
        <v>1345</v>
      </c>
      <c r="C245" s="98">
        <v>27954</v>
      </c>
      <c r="D245" s="98">
        <v>0</v>
      </c>
      <c r="E245" s="84">
        <v>42368</v>
      </c>
      <c r="F245" s="302"/>
      <c r="G245" s="93" t="s">
        <v>80</v>
      </c>
      <c r="H245" s="74" t="s">
        <v>82</v>
      </c>
    </row>
    <row r="246" spans="1:8" ht="75" customHeight="1">
      <c r="A246" s="75">
        <v>90</v>
      </c>
      <c r="B246" s="67" t="s">
        <v>1346</v>
      </c>
      <c r="C246" s="98">
        <v>28733</v>
      </c>
      <c r="D246" s="98">
        <v>0</v>
      </c>
      <c r="E246" s="84">
        <v>42368</v>
      </c>
      <c r="F246" s="302"/>
      <c r="G246" s="93" t="s">
        <v>80</v>
      </c>
      <c r="H246" s="74" t="s">
        <v>82</v>
      </c>
    </row>
    <row r="247" spans="1:8" ht="73.5" customHeight="1">
      <c r="A247" s="75">
        <v>91</v>
      </c>
      <c r="B247" s="67" t="s">
        <v>1347</v>
      </c>
      <c r="C247" s="98">
        <v>30731</v>
      </c>
      <c r="D247" s="98">
        <v>0</v>
      </c>
      <c r="E247" s="84">
        <v>42368</v>
      </c>
      <c r="F247" s="302"/>
      <c r="G247" s="93" t="s">
        <v>80</v>
      </c>
      <c r="H247" s="74" t="s">
        <v>82</v>
      </c>
    </row>
    <row r="248" spans="1:8" ht="74.25" customHeight="1">
      <c r="A248" s="75">
        <v>92</v>
      </c>
      <c r="B248" s="67" t="s">
        <v>746</v>
      </c>
      <c r="C248" s="98">
        <v>34008</v>
      </c>
      <c r="D248" s="98">
        <v>0</v>
      </c>
      <c r="E248" s="84">
        <v>42368</v>
      </c>
      <c r="F248" s="302"/>
      <c r="G248" s="93" t="s">
        <v>80</v>
      </c>
      <c r="H248" s="74" t="s">
        <v>82</v>
      </c>
    </row>
    <row r="249" spans="1:8" ht="72" customHeight="1">
      <c r="A249" s="75">
        <v>93</v>
      </c>
      <c r="B249" s="67" t="s">
        <v>747</v>
      </c>
      <c r="C249" s="98">
        <v>33183</v>
      </c>
      <c r="D249" s="98">
        <v>0</v>
      </c>
      <c r="E249" s="84">
        <v>42368</v>
      </c>
      <c r="F249" s="302"/>
      <c r="G249" s="93" t="s">
        <v>80</v>
      </c>
      <c r="H249" s="74" t="s">
        <v>82</v>
      </c>
    </row>
    <row r="250" spans="1:8" ht="70.5" customHeight="1">
      <c r="A250" s="75">
        <v>94</v>
      </c>
      <c r="B250" s="67" t="s">
        <v>748</v>
      </c>
      <c r="C250" s="98">
        <v>76624</v>
      </c>
      <c r="D250" s="98">
        <v>38312.08</v>
      </c>
      <c r="E250" s="84">
        <v>42368</v>
      </c>
      <c r="F250" s="302"/>
      <c r="G250" s="93" t="s">
        <v>80</v>
      </c>
      <c r="H250" s="74" t="s">
        <v>82</v>
      </c>
    </row>
    <row r="251" spans="1:8" ht="64.5" customHeight="1">
      <c r="A251" s="75">
        <v>95</v>
      </c>
      <c r="B251" s="67" t="s">
        <v>749</v>
      </c>
      <c r="C251" s="98">
        <v>9550</v>
      </c>
      <c r="D251" s="98">
        <v>0</v>
      </c>
      <c r="E251" s="84">
        <v>42368</v>
      </c>
      <c r="F251" s="302"/>
      <c r="G251" s="93" t="s">
        <v>80</v>
      </c>
      <c r="H251" s="74" t="s">
        <v>82</v>
      </c>
    </row>
    <row r="252" spans="1:8" ht="69" customHeight="1">
      <c r="A252" s="75">
        <v>96</v>
      </c>
      <c r="B252" s="67" t="s">
        <v>750</v>
      </c>
      <c r="C252" s="98">
        <v>10892</v>
      </c>
      <c r="D252" s="98">
        <v>0</v>
      </c>
      <c r="E252" s="84">
        <v>42368</v>
      </c>
      <c r="F252" s="302"/>
      <c r="G252" s="93" t="s">
        <v>80</v>
      </c>
      <c r="H252" s="74" t="s">
        <v>82</v>
      </c>
    </row>
    <row r="253" spans="1:8" ht="68.25" customHeight="1">
      <c r="A253" s="75">
        <v>97</v>
      </c>
      <c r="B253" s="67" t="s">
        <v>751</v>
      </c>
      <c r="C253" s="98">
        <v>19257</v>
      </c>
      <c r="D253" s="98">
        <v>0</v>
      </c>
      <c r="E253" s="84">
        <v>42368</v>
      </c>
      <c r="F253" s="302"/>
      <c r="G253" s="93" t="s">
        <v>80</v>
      </c>
      <c r="H253" s="74" t="s">
        <v>82</v>
      </c>
    </row>
    <row r="254" spans="1:8" ht="75" customHeight="1">
      <c r="A254" s="75">
        <v>98</v>
      </c>
      <c r="B254" s="67" t="s">
        <v>752</v>
      </c>
      <c r="C254" s="98">
        <v>4456</v>
      </c>
      <c r="D254" s="98">
        <v>0</v>
      </c>
      <c r="E254" s="84">
        <v>42368</v>
      </c>
      <c r="F254" s="302"/>
      <c r="G254" s="93" t="s">
        <v>80</v>
      </c>
      <c r="H254" s="74" t="s">
        <v>82</v>
      </c>
    </row>
    <row r="255" spans="1:8" ht="74.25" customHeight="1">
      <c r="A255" s="75">
        <v>99</v>
      </c>
      <c r="B255" s="67" t="s">
        <v>753</v>
      </c>
      <c r="C255" s="98">
        <v>4456</v>
      </c>
      <c r="D255" s="98">
        <v>0</v>
      </c>
      <c r="E255" s="84">
        <v>42368</v>
      </c>
      <c r="F255" s="302"/>
      <c r="G255" s="93" t="s">
        <v>80</v>
      </c>
      <c r="H255" s="74" t="s">
        <v>82</v>
      </c>
    </row>
    <row r="256" spans="1:8" ht="78.75" customHeight="1">
      <c r="A256" s="75">
        <v>100</v>
      </c>
      <c r="B256" s="67" t="s">
        <v>2359</v>
      </c>
      <c r="C256" s="98">
        <v>18500</v>
      </c>
      <c r="D256" s="98">
        <v>0</v>
      </c>
      <c r="E256" s="84">
        <v>42466</v>
      </c>
      <c r="F256" s="302"/>
      <c r="G256" s="93" t="s">
        <v>80</v>
      </c>
      <c r="H256" s="74" t="s">
        <v>82</v>
      </c>
    </row>
    <row r="257" spans="1:8" ht="101.25" customHeight="1">
      <c r="A257" s="75">
        <v>101</v>
      </c>
      <c r="B257" s="75" t="s">
        <v>1418</v>
      </c>
      <c r="C257" s="82">
        <v>6586</v>
      </c>
      <c r="D257" s="82">
        <v>6586</v>
      </c>
      <c r="E257" s="85">
        <v>42513</v>
      </c>
      <c r="F257" s="302" t="s">
        <v>2178</v>
      </c>
      <c r="G257" s="75" t="s">
        <v>80</v>
      </c>
      <c r="H257" s="73" t="s">
        <v>82</v>
      </c>
    </row>
    <row r="258" spans="1:8" ht="102" customHeight="1">
      <c r="A258" s="75">
        <v>102</v>
      </c>
      <c r="B258" s="75" t="s">
        <v>1419</v>
      </c>
      <c r="C258" s="82">
        <v>4444</v>
      </c>
      <c r="D258" s="82">
        <v>4444</v>
      </c>
      <c r="E258" s="85">
        <v>42513</v>
      </c>
      <c r="F258" s="302" t="s">
        <v>2178</v>
      </c>
      <c r="G258" s="75" t="s">
        <v>80</v>
      </c>
      <c r="H258" s="73" t="s">
        <v>82</v>
      </c>
    </row>
    <row r="259" spans="1:8" ht="106.5" customHeight="1">
      <c r="A259" s="75">
        <v>103</v>
      </c>
      <c r="B259" s="75" t="s">
        <v>2179</v>
      </c>
      <c r="C259" s="82">
        <v>7960</v>
      </c>
      <c r="D259" s="82">
        <v>7960</v>
      </c>
      <c r="E259" s="85">
        <v>42513</v>
      </c>
      <c r="F259" s="302" t="s">
        <v>105</v>
      </c>
      <c r="G259" s="75" t="s">
        <v>80</v>
      </c>
      <c r="H259" s="73" t="s">
        <v>82</v>
      </c>
    </row>
    <row r="260" spans="1:8" ht="99.75" customHeight="1">
      <c r="A260" s="75">
        <v>104</v>
      </c>
      <c r="B260" s="75" t="s">
        <v>106</v>
      </c>
      <c r="C260" s="82">
        <v>26500</v>
      </c>
      <c r="D260" s="82">
        <v>26500</v>
      </c>
      <c r="E260" s="85">
        <v>42514</v>
      </c>
      <c r="F260" s="302" t="s">
        <v>107</v>
      </c>
      <c r="G260" s="75" t="s">
        <v>80</v>
      </c>
      <c r="H260" s="73" t="s">
        <v>82</v>
      </c>
    </row>
    <row r="261" spans="1:8" ht="107.25" customHeight="1">
      <c r="A261" s="75">
        <v>105</v>
      </c>
      <c r="B261" s="75" t="s">
        <v>937</v>
      </c>
      <c r="C261" s="82">
        <v>1800</v>
      </c>
      <c r="D261" s="82">
        <v>1800</v>
      </c>
      <c r="E261" s="85">
        <v>42527</v>
      </c>
      <c r="F261" s="302" t="s">
        <v>936</v>
      </c>
      <c r="G261" s="75" t="s">
        <v>80</v>
      </c>
      <c r="H261" s="73" t="s">
        <v>82</v>
      </c>
    </row>
    <row r="262" spans="1:8" ht="134.25" customHeight="1">
      <c r="A262" s="75">
        <v>106</v>
      </c>
      <c r="B262" s="75" t="s">
        <v>541</v>
      </c>
      <c r="C262" s="82">
        <v>2415</v>
      </c>
      <c r="D262" s="82">
        <v>2415</v>
      </c>
      <c r="E262" s="85">
        <v>42527</v>
      </c>
      <c r="F262" s="302" t="s">
        <v>936</v>
      </c>
      <c r="G262" s="75" t="s">
        <v>80</v>
      </c>
      <c r="H262" s="73" t="s">
        <v>82</v>
      </c>
    </row>
    <row r="263" spans="1:8" ht="104.25" customHeight="1">
      <c r="A263" s="75">
        <v>107</v>
      </c>
      <c r="B263" s="75" t="s">
        <v>542</v>
      </c>
      <c r="C263" s="82">
        <v>2545</v>
      </c>
      <c r="D263" s="82">
        <v>2545</v>
      </c>
      <c r="E263" s="85">
        <v>42527</v>
      </c>
      <c r="F263" s="302" t="s">
        <v>936</v>
      </c>
      <c r="G263" s="75" t="s">
        <v>80</v>
      </c>
      <c r="H263" s="73" t="s">
        <v>82</v>
      </c>
    </row>
    <row r="264" spans="1:8" ht="99" customHeight="1">
      <c r="A264" s="75">
        <v>108</v>
      </c>
      <c r="B264" s="75" t="s">
        <v>543</v>
      </c>
      <c r="C264" s="82">
        <v>6075</v>
      </c>
      <c r="D264" s="82">
        <v>6075</v>
      </c>
      <c r="E264" s="85">
        <v>42536</v>
      </c>
      <c r="F264" s="302" t="s">
        <v>544</v>
      </c>
      <c r="G264" s="75" t="s">
        <v>80</v>
      </c>
      <c r="H264" s="73" t="s">
        <v>82</v>
      </c>
    </row>
    <row r="265" spans="1:8" ht="102" customHeight="1">
      <c r="A265" s="75">
        <v>109</v>
      </c>
      <c r="B265" s="75" t="s">
        <v>545</v>
      </c>
      <c r="C265" s="82">
        <v>14000</v>
      </c>
      <c r="D265" s="82">
        <v>14000</v>
      </c>
      <c r="E265" s="85">
        <v>42536</v>
      </c>
      <c r="F265" s="302" t="s">
        <v>544</v>
      </c>
      <c r="G265" s="75" t="s">
        <v>80</v>
      </c>
      <c r="H265" s="73" t="s">
        <v>82</v>
      </c>
    </row>
    <row r="266" spans="1:8" ht="95.25" customHeight="1">
      <c r="A266" s="75">
        <v>110</v>
      </c>
      <c r="B266" s="75" t="s">
        <v>546</v>
      </c>
      <c r="C266" s="82">
        <v>7500</v>
      </c>
      <c r="D266" s="82">
        <v>7500</v>
      </c>
      <c r="E266" s="85">
        <v>42536</v>
      </c>
      <c r="F266" s="302" t="s">
        <v>544</v>
      </c>
      <c r="G266" s="75" t="s">
        <v>80</v>
      </c>
      <c r="H266" s="73" t="s">
        <v>82</v>
      </c>
    </row>
    <row r="267" spans="1:8" ht="108" customHeight="1">
      <c r="A267" s="75">
        <v>111</v>
      </c>
      <c r="B267" s="75" t="s">
        <v>935</v>
      </c>
      <c r="C267" s="82">
        <v>5725</v>
      </c>
      <c r="D267" s="82">
        <v>5725</v>
      </c>
      <c r="E267" s="85">
        <v>42550</v>
      </c>
      <c r="F267" s="302" t="s">
        <v>936</v>
      </c>
      <c r="G267" s="75" t="s">
        <v>80</v>
      </c>
      <c r="H267" s="73" t="s">
        <v>82</v>
      </c>
    </row>
    <row r="268" spans="1:8" ht="117.75" customHeight="1">
      <c r="A268" s="75">
        <v>112</v>
      </c>
      <c r="B268" s="67" t="s">
        <v>1341</v>
      </c>
      <c r="C268" s="98">
        <v>12500</v>
      </c>
      <c r="D268" s="98">
        <v>0</v>
      </c>
      <c r="E268" s="84">
        <v>42564</v>
      </c>
      <c r="F268" s="302"/>
      <c r="G268" s="93" t="s">
        <v>80</v>
      </c>
      <c r="H268" s="74" t="s">
        <v>82</v>
      </c>
    </row>
    <row r="269" spans="1:8" ht="118.5" customHeight="1">
      <c r="A269" s="75">
        <v>113</v>
      </c>
      <c r="B269" s="75" t="s">
        <v>554</v>
      </c>
      <c r="C269" s="82">
        <v>14840</v>
      </c>
      <c r="D269" s="82">
        <v>14840</v>
      </c>
      <c r="E269" s="85">
        <v>42577</v>
      </c>
      <c r="F269" s="302" t="s">
        <v>555</v>
      </c>
      <c r="G269" s="75" t="s">
        <v>80</v>
      </c>
      <c r="H269" s="74" t="s">
        <v>82</v>
      </c>
    </row>
    <row r="270" spans="1:8" ht="114" customHeight="1">
      <c r="A270" s="75">
        <v>114</v>
      </c>
      <c r="B270" s="75" t="s">
        <v>1341</v>
      </c>
      <c r="C270" s="82">
        <v>12500</v>
      </c>
      <c r="D270" s="82">
        <v>12500</v>
      </c>
      <c r="E270" s="85">
        <v>42564</v>
      </c>
      <c r="F270" s="302" t="s">
        <v>551</v>
      </c>
      <c r="G270" s="75" t="s">
        <v>80</v>
      </c>
      <c r="H270" s="74" t="s">
        <v>82</v>
      </c>
    </row>
    <row r="271" spans="1:8" ht="113.25" customHeight="1">
      <c r="A271" s="75">
        <v>115</v>
      </c>
      <c r="B271" s="75" t="s">
        <v>552</v>
      </c>
      <c r="C271" s="82">
        <v>1900</v>
      </c>
      <c r="D271" s="82">
        <v>1900</v>
      </c>
      <c r="E271" s="85">
        <v>42577</v>
      </c>
      <c r="F271" s="302" t="s">
        <v>553</v>
      </c>
      <c r="G271" s="75" t="s">
        <v>80</v>
      </c>
      <c r="H271" s="74" t="s">
        <v>82</v>
      </c>
    </row>
    <row r="272" spans="1:8" ht="93.75" customHeight="1">
      <c r="A272" s="75">
        <v>116</v>
      </c>
      <c r="B272" s="75" t="s">
        <v>556</v>
      </c>
      <c r="C272" s="82">
        <v>18000</v>
      </c>
      <c r="D272" s="82">
        <v>18000</v>
      </c>
      <c r="E272" s="85">
        <v>42577</v>
      </c>
      <c r="F272" s="302" t="s">
        <v>557</v>
      </c>
      <c r="G272" s="75" t="s">
        <v>80</v>
      </c>
      <c r="H272" s="74" t="s">
        <v>82</v>
      </c>
    </row>
    <row r="273" spans="1:9" ht="63">
      <c r="A273" s="75">
        <v>117</v>
      </c>
      <c r="B273" s="75" t="s">
        <v>1726</v>
      </c>
      <c r="C273" s="82">
        <v>9500</v>
      </c>
      <c r="D273" s="82">
        <v>9500</v>
      </c>
      <c r="E273" s="85">
        <v>42591</v>
      </c>
      <c r="F273" s="302" t="s">
        <v>2618</v>
      </c>
      <c r="G273" s="75" t="s">
        <v>80</v>
      </c>
      <c r="H273" s="74" t="s">
        <v>82</v>
      </c>
      <c r="I273" s="23" t="s">
        <v>2617</v>
      </c>
    </row>
    <row r="274" spans="1:8" ht="63">
      <c r="A274" s="75">
        <v>118</v>
      </c>
      <c r="B274" s="75" t="s">
        <v>1727</v>
      </c>
      <c r="C274" s="82">
        <v>78255</v>
      </c>
      <c r="D274" s="82">
        <v>78255</v>
      </c>
      <c r="E274" s="85">
        <v>42591</v>
      </c>
      <c r="F274" s="302" t="s">
        <v>2618</v>
      </c>
      <c r="G274" s="75" t="s">
        <v>80</v>
      </c>
      <c r="H274" s="74" t="s">
        <v>82</v>
      </c>
    </row>
    <row r="275" spans="1:8" ht="63">
      <c r="A275" s="75">
        <v>119</v>
      </c>
      <c r="B275" s="75" t="s">
        <v>1728</v>
      </c>
      <c r="C275" s="82">
        <v>6346</v>
      </c>
      <c r="D275" s="82">
        <v>6346</v>
      </c>
      <c r="E275" s="85">
        <v>42591</v>
      </c>
      <c r="F275" s="302" t="s">
        <v>2618</v>
      </c>
      <c r="G275" s="75" t="s">
        <v>80</v>
      </c>
      <c r="H275" s="74" t="s">
        <v>82</v>
      </c>
    </row>
    <row r="276" spans="1:8" ht="69.75" customHeight="1">
      <c r="A276" s="75">
        <v>120</v>
      </c>
      <c r="B276" s="75" t="s">
        <v>1729</v>
      </c>
      <c r="C276" s="82">
        <v>33254</v>
      </c>
      <c r="D276" s="82">
        <v>33254</v>
      </c>
      <c r="E276" s="85">
        <v>42591</v>
      </c>
      <c r="F276" s="302" t="s">
        <v>2618</v>
      </c>
      <c r="G276" s="75" t="s">
        <v>80</v>
      </c>
      <c r="H276" s="74" t="s">
        <v>82</v>
      </c>
    </row>
    <row r="277" spans="1:8" ht="72.75" customHeight="1">
      <c r="A277" s="75">
        <v>121</v>
      </c>
      <c r="B277" s="75" t="s">
        <v>1730</v>
      </c>
      <c r="C277" s="82">
        <v>28523</v>
      </c>
      <c r="D277" s="82">
        <v>28523</v>
      </c>
      <c r="E277" s="85">
        <v>42591</v>
      </c>
      <c r="F277" s="302" t="s">
        <v>2618</v>
      </c>
      <c r="G277" s="75" t="s">
        <v>80</v>
      </c>
      <c r="H277" s="74" t="s">
        <v>82</v>
      </c>
    </row>
    <row r="278" spans="1:8" ht="63">
      <c r="A278" s="75">
        <v>122</v>
      </c>
      <c r="B278" s="75" t="s">
        <v>1731</v>
      </c>
      <c r="C278" s="82">
        <v>4276</v>
      </c>
      <c r="D278" s="82">
        <v>4276</v>
      </c>
      <c r="E278" s="85">
        <v>42591</v>
      </c>
      <c r="F278" s="302" t="s">
        <v>2618</v>
      </c>
      <c r="G278" s="75" t="s">
        <v>80</v>
      </c>
      <c r="H278" s="74" t="s">
        <v>82</v>
      </c>
    </row>
    <row r="279" spans="1:8" ht="77.25" customHeight="1">
      <c r="A279" s="75">
        <v>123</v>
      </c>
      <c r="B279" s="67" t="s">
        <v>825</v>
      </c>
      <c r="C279" s="98">
        <v>6039</v>
      </c>
      <c r="D279" s="98">
        <v>0</v>
      </c>
      <c r="E279" s="84">
        <v>42625</v>
      </c>
      <c r="F279" s="302"/>
      <c r="G279" s="93" t="s">
        <v>80</v>
      </c>
      <c r="H279" s="74" t="s">
        <v>82</v>
      </c>
    </row>
    <row r="280" spans="1:8" ht="74.25" customHeight="1">
      <c r="A280" s="75">
        <v>124</v>
      </c>
      <c r="B280" s="67" t="s">
        <v>826</v>
      </c>
      <c r="C280" s="98">
        <v>6039</v>
      </c>
      <c r="D280" s="98">
        <v>0</v>
      </c>
      <c r="E280" s="84">
        <v>42625</v>
      </c>
      <c r="F280" s="302"/>
      <c r="G280" s="93" t="s">
        <v>80</v>
      </c>
      <c r="H280" s="74" t="s">
        <v>82</v>
      </c>
    </row>
    <row r="281" spans="1:8" ht="72" customHeight="1">
      <c r="A281" s="75">
        <v>125</v>
      </c>
      <c r="B281" s="67" t="s">
        <v>827</v>
      </c>
      <c r="C281" s="98">
        <v>6039</v>
      </c>
      <c r="D281" s="98">
        <v>0</v>
      </c>
      <c r="E281" s="84">
        <v>42625</v>
      </c>
      <c r="F281" s="302"/>
      <c r="G281" s="93" t="s">
        <v>80</v>
      </c>
      <c r="H281" s="74" t="s">
        <v>82</v>
      </c>
    </row>
    <row r="282" spans="1:8" ht="72.75" customHeight="1">
      <c r="A282" s="75">
        <v>126</v>
      </c>
      <c r="B282" s="67" t="s">
        <v>828</v>
      </c>
      <c r="C282" s="98">
        <v>6039</v>
      </c>
      <c r="D282" s="98">
        <v>0</v>
      </c>
      <c r="E282" s="84">
        <v>42625</v>
      </c>
      <c r="F282" s="302"/>
      <c r="G282" s="93" t="s">
        <v>80</v>
      </c>
      <c r="H282" s="74" t="s">
        <v>82</v>
      </c>
    </row>
    <row r="283" spans="1:8" ht="75" customHeight="1">
      <c r="A283" s="75">
        <v>127</v>
      </c>
      <c r="B283" s="67" t="s">
        <v>829</v>
      </c>
      <c r="C283" s="98">
        <v>6039</v>
      </c>
      <c r="D283" s="98">
        <v>0</v>
      </c>
      <c r="E283" s="84">
        <v>42625</v>
      </c>
      <c r="F283" s="302"/>
      <c r="G283" s="93" t="s">
        <v>80</v>
      </c>
      <c r="H283" s="74" t="s">
        <v>82</v>
      </c>
    </row>
    <row r="284" spans="1:9" ht="75.75" customHeight="1">
      <c r="A284" s="75">
        <v>128</v>
      </c>
      <c r="B284" s="67" t="s">
        <v>2351</v>
      </c>
      <c r="C284" s="98">
        <v>6985.4</v>
      </c>
      <c r="D284" s="98">
        <v>0</v>
      </c>
      <c r="E284" s="84">
        <v>42642</v>
      </c>
      <c r="F284" s="302"/>
      <c r="G284" s="93" t="s">
        <v>80</v>
      </c>
      <c r="H284" s="74" t="s">
        <v>82</v>
      </c>
      <c r="I284" s="227"/>
    </row>
    <row r="285" spans="1:9" ht="77.25" customHeight="1">
      <c r="A285" s="75">
        <v>129</v>
      </c>
      <c r="B285" s="67" t="s">
        <v>2351</v>
      </c>
      <c r="C285" s="98">
        <v>6985.4</v>
      </c>
      <c r="D285" s="98">
        <v>0</v>
      </c>
      <c r="E285" s="84">
        <v>42643</v>
      </c>
      <c r="F285" s="302"/>
      <c r="G285" s="93" t="s">
        <v>80</v>
      </c>
      <c r="H285" s="74" t="s">
        <v>82</v>
      </c>
      <c r="I285" s="227"/>
    </row>
    <row r="286" spans="1:9" ht="77.25" customHeight="1">
      <c r="A286" s="75">
        <v>130</v>
      </c>
      <c r="B286" s="67" t="s">
        <v>2355</v>
      </c>
      <c r="C286" s="98">
        <v>94600</v>
      </c>
      <c r="D286" s="98">
        <v>83563.31</v>
      </c>
      <c r="E286" s="84">
        <v>42675</v>
      </c>
      <c r="F286" s="302"/>
      <c r="G286" s="93" t="s">
        <v>80</v>
      </c>
      <c r="H286" s="74" t="s">
        <v>82</v>
      </c>
      <c r="I286" s="227"/>
    </row>
    <row r="287" spans="1:8" ht="71.25" customHeight="1">
      <c r="A287" s="75">
        <v>131</v>
      </c>
      <c r="B287" s="67" t="s">
        <v>835</v>
      </c>
      <c r="C287" s="98">
        <v>40000</v>
      </c>
      <c r="D287" s="98">
        <v>0</v>
      </c>
      <c r="E287" s="84">
        <v>42710</v>
      </c>
      <c r="F287" s="302"/>
      <c r="G287" s="93" t="s">
        <v>80</v>
      </c>
      <c r="H287" s="74" t="s">
        <v>82</v>
      </c>
    </row>
    <row r="288" spans="1:8" ht="81" customHeight="1">
      <c r="A288" s="75">
        <v>132</v>
      </c>
      <c r="B288" s="67" t="s">
        <v>836</v>
      </c>
      <c r="C288" s="98">
        <v>15500</v>
      </c>
      <c r="D288" s="98">
        <v>0</v>
      </c>
      <c r="E288" s="84">
        <v>42710</v>
      </c>
      <c r="F288" s="302"/>
      <c r="G288" s="93" t="s">
        <v>80</v>
      </c>
      <c r="H288" s="74" t="s">
        <v>82</v>
      </c>
    </row>
    <row r="289" spans="1:8" ht="79.5" customHeight="1">
      <c r="A289" s="75">
        <v>133</v>
      </c>
      <c r="B289" s="67" t="s">
        <v>830</v>
      </c>
      <c r="C289" s="98">
        <v>19300</v>
      </c>
      <c r="D289" s="98">
        <v>0</v>
      </c>
      <c r="E289" s="84">
        <v>42724</v>
      </c>
      <c r="F289" s="302"/>
      <c r="G289" s="93" t="s">
        <v>80</v>
      </c>
      <c r="H289" s="74" t="s">
        <v>82</v>
      </c>
    </row>
    <row r="290" spans="1:8" ht="80.25" customHeight="1">
      <c r="A290" s="75">
        <v>134</v>
      </c>
      <c r="B290" s="67" t="s">
        <v>831</v>
      </c>
      <c r="C290" s="98">
        <v>19300</v>
      </c>
      <c r="D290" s="98">
        <v>0</v>
      </c>
      <c r="E290" s="84">
        <v>42724</v>
      </c>
      <c r="F290" s="302"/>
      <c r="G290" s="93" t="s">
        <v>80</v>
      </c>
      <c r="H290" s="74" t="s">
        <v>82</v>
      </c>
    </row>
    <row r="291" spans="1:8" ht="77.25" customHeight="1">
      <c r="A291" s="75">
        <v>135</v>
      </c>
      <c r="B291" s="67" t="s">
        <v>832</v>
      </c>
      <c r="C291" s="98">
        <v>7000</v>
      </c>
      <c r="D291" s="98">
        <v>0</v>
      </c>
      <c r="E291" s="84">
        <v>42724</v>
      </c>
      <c r="F291" s="302"/>
      <c r="G291" s="93" t="s">
        <v>80</v>
      </c>
      <c r="H291" s="74" t="s">
        <v>82</v>
      </c>
    </row>
    <row r="292" spans="1:8" ht="78.75" customHeight="1">
      <c r="A292" s="75">
        <v>136</v>
      </c>
      <c r="B292" s="67" t="s">
        <v>833</v>
      </c>
      <c r="C292" s="98">
        <v>19800</v>
      </c>
      <c r="D292" s="98">
        <v>0</v>
      </c>
      <c r="E292" s="84">
        <v>42724</v>
      </c>
      <c r="F292" s="302"/>
      <c r="G292" s="93" t="s">
        <v>80</v>
      </c>
      <c r="H292" s="74" t="s">
        <v>82</v>
      </c>
    </row>
    <row r="293" spans="1:8" ht="78" customHeight="1">
      <c r="A293" s="75">
        <v>137</v>
      </c>
      <c r="B293" s="67" t="s">
        <v>834</v>
      </c>
      <c r="C293" s="98">
        <v>20200</v>
      </c>
      <c r="D293" s="98">
        <v>0</v>
      </c>
      <c r="E293" s="84">
        <v>42724</v>
      </c>
      <c r="F293" s="302"/>
      <c r="G293" s="93" t="s">
        <v>80</v>
      </c>
      <c r="H293" s="74" t="s">
        <v>82</v>
      </c>
    </row>
    <row r="294" spans="1:8" ht="75" customHeight="1">
      <c r="A294" s="75">
        <v>138</v>
      </c>
      <c r="B294" s="67" t="s">
        <v>856</v>
      </c>
      <c r="C294" s="98">
        <v>9990</v>
      </c>
      <c r="D294" s="98">
        <v>0</v>
      </c>
      <c r="E294" s="84">
        <v>42727</v>
      </c>
      <c r="F294" s="302"/>
      <c r="G294" s="93" t="s">
        <v>80</v>
      </c>
      <c r="H294" s="74" t="s">
        <v>82</v>
      </c>
    </row>
    <row r="295" spans="1:8" ht="72" customHeight="1">
      <c r="A295" s="75">
        <v>139</v>
      </c>
      <c r="B295" s="67" t="s">
        <v>857</v>
      </c>
      <c r="C295" s="98">
        <v>9990</v>
      </c>
      <c r="D295" s="98">
        <v>0</v>
      </c>
      <c r="E295" s="84">
        <v>42727</v>
      </c>
      <c r="F295" s="302"/>
      <c r="G295" s="93" t="s">
        <v>80</v>
      </c>
      <c r="H295" s="74" t="s">
        <v>82</v>
      </c>
    </row>
    <row r="296" spans="1:8" ht="80.25" customHeight="1">
      <c r="A296" s="75">
        <v>140</v>
      </c>
      <c r="B296" s="67" t="s">
        <v>858</v>
      </c>
      <c r="C296" s="98">
        <v>9990</v>
      </c>
      <c r="D296" s="98">
        <v>0</v>
      </c>
      <c r="E296" s="84">
        <v>42727</v>
      </c>
      <c r="F296" s="302"/>
      <c r="G296" s="93" t="s">
        <v>80</v>
      </c>
      <c r="H296" s="74" t="s">
        <v>82</v>
      </c>
    </row>
    <row r="297" spans="1:8" ht="81.75" customHeight="1">
      <c r="A297" s="75">
        <v>141</v>
      </c>
      <c r="B297" s="67" t="s">
        <v>859</v>
      </c>
      <c r="C297" s="98">
        <v>9990</v>
      </c>
      <c r="D297" s="98">
        <v>0</v>
      </c>
      <c r="E297" s="84">
        <v>42727</v>
      </c>
      <c r="F297" s="302"/>
      <c r="G297" s="93" t="s">
        <v>80</v>
      </c>
      <c r="H297" s="74" t="s">
        <v>82</v>
      </c>
    </row>
    <row r="298" spans="1:8" ht="72" customHeight="1">
      <c r="A298" s="75">
        <v>142</v>
      </c>
      <c r="B298" s="67" t="s">
        <v>860</v>
      </c>
      <c r="C298" s="98">
        <v>9990</v>
      </c>
      <c r="D298" s="98">
        <v>0</v>
      </c>
      <c r="E298" s="84">
        <v>42727</v>
      </c>
      <c r="F298" s="302"/>
      <c r="G298" s="93" t="s">
        <v>80</v>
      </c>
      <c r="H298" s="74" t="s">
        <v>82</v>
      </c>
    </row>
    <row r="299" spans="1:8" ht="73.5" customHeight="1">
      <c r="A299" s="75">
        <v>143</v>
      </c>
      <c r="B299" s="67" t="s">
        <v>861</v>
      </c>
      <c r="C299" s="98">
        <v>9990</v>
      </c>
      <c r="D299" s="98">
        <v>0</v>
      </c>
      <c r="E299" s="84">
        <v>42727</v>
      </c>
      <c r="F299" s="302"/>
      <c r="G299" s="93" t="s">
        <v>80</v>
      </c>
      <c r="H299" s="74" t="s">
        <v>82</v>
      </c>
    </row>
    <row r="300" spans="1:8" ht="73.5" customHeight="1">
      <c r="A300" s="75">
        <v>144</v>
      </c>
      <c r="B300" s="67" t="s">
        <v>862</v>
      </c>
      <c r="C300" s="98">
        <v>9990</v>
      </c>
      <c r="D300" s="98">
        <v>0</v>
      </c>
      <c r="E300" s="84">
        <v>42727</v>
      </c>
      <c r="F300" s="302"/>
      <c r="G300" s="93" t="s">
        <v>80</v>
      </c>
      <c r="H300" s="74" t="s">
        <v>82</v>
      </c>
    </row>
    <row r="301" spans="1:8" ht="73.5" customHeight="1">
      <c r="A301" s="75">
        <v>145</v>
      </c>
      <c r="B301" s="67" t="s">
        <v>863</v>
      </c>
      <c r="C301" s="98">
        <v>9990</v>
      </c>
      <c r="D301" s="98">
        <v>0</v>
      </c>
      <c r="E301" s="84">
        <v>42727</v>
      </c>
      <c r="F301" s="302"/>
      <c r="G301" s="93" t="s">
        <v>80</v>
      </c>
      <c r="H301" s="74" t="s">
        <v>82</v>
      </c>
    </row>
    <row r="302" spans="1:8" ht="75.75" customHeight="1">
      <c r="A302" s="75">
        <v>146</v>
      </c>
      <c r="B302" s="67" t="s">
        <v>864</v>
      </c>
      <c r="C302" s="98">
        <v>9990</v>
      </c>
      <c r="D302" s="98">
        <v>0</v>
      </c>
      <c r="E302" s="84">
        <v>42727</v>
      </c>
      <c r="F302" s="302"/>
      <c r="G302" s="93" t="s">
        <v>80</v>
      </c>
      <c r="H302" s="74" t="s">
        <v>82</v>
      </c>
    </row>
    <row r="303" spans="1:8" ht="74.25" customHeight="1">
      <c r="A303" s="75">
        <v>147</v>
      </c>
      <c r="B303" s="67" t="s">
        <v>865</v>
      </c>
      <c r="C303" s="98">
        <v>9990</v>
      </c>
      <c r="D303" s="98">
        <v>0</v>
      </c>
      <c r="E303" s="84">
        <v>42727</v>
      </c>
      <c r="F303" s="302"/>
      <c r="G303" s="93" t="s">
        <v>80</v>
      </c>
      <c r="H303" s="74" t="s">
        <v>82</v>
      </c>
    </row>
    <row r="304" spans="1:8" ht="72.75" customHeight="1">
      <c r="A304" s="75">
        <v>148</v>
      </c>
      <c r="B304" s="67" t="s">
        <v>866</v>
      </c>
      <c r="C304" s="98">
        <v>9990</v>
      </c>
      <c r="D304" s="98">
        <v>0</v>
      </c>
      <c r="E304" s="84">
        <v>42727</v>
      </c>
      <c r="F304" s="302"/>
      <c r="G304" s="93" t="s">
        <v>80</v>
      </c>
      <c r="H304" s="74" t="s">
        <v>82</v>
      </c>
    </row>
    <row r="305" spans="1:8" ht="71.25" customHeight="1">
      <c r="A305" s="75">
        <v>149</v>
      </c>
      <c r="B305" s="67" t="s">
        <v>867</v>
      </c>
      <c r="C305" s="98">
        <v>9990</v>
      </c>
      <c r="D305" s="98">
        <v>0</v>
      </c>
      <c r="E305" s="84">
        <v>42727</v>
      </c>
      <c r="F305" s="302"/>
      <c r="G305" s="93" t="s">
        <v>80</v>
      </c>
      <c r="H305" s="74" t="s">
        <v>82</v>
      </c>
    </row>
    <row r="306" spans="1:8" ht="74.25" customHeight="1">
      <c r="A306" s="75">
        <v>150</v>
      </c>
      <c r="B306" s="67" t="s">
        <v>868</v>
      </c>
      <c r="C306" s="98">
        <v>9990</v>
      </c>
      <c r="D306" s="98">
        <v>0</v>
      </c>
      <c r="E306" s="84">
        <v>42727</v>
      </c>
      <c r="F306" s="302"/>
      <c r="G306" s="93" t="s">
        <v>80</v>
      </c>
      <c r="H306" s="74" t="s">
        <v>82</v>
      </c>
    </row>
    <row r="307" spans="1:8" ht="75" customHeight="1">
      <c r="A307" s="75">
        <v>151</v>
      </c>
      <c r="B307" s="67" t="s">
        <v>869</v>
      </c>
      <c r="C307" s="98">
        <v>9990</v>
      </c>
      <c r="D307" s="98">
        <v>0</v>
      </c>
      <c r="E307" s="84">
        <v>42727</v>
      </c>
      <c r="F307" s="302"/>
      <c r="G307" s="93" t="s">
        <v>80</v>
      </c>
      <c r="H307" s="74" t="s">
        <v>82</v>
      </c>
    </row>
    <row r="308" spans="1:8" ht="72" customHeight="1">
      <c r="A308" s="75">
        <v>152</v>
      </c>
      <c r="B308" s="67" t="s">
        <v>870</v>
      </c>
      <c r="C308" s="98">
        <v>9990</v>
      </c>
      <c r="D308" s="98">
        <v>0</v>
      </c>
      <c r="E308" s="84">
        <v>42727</v>
      </c>
      <c r="F308" s="302"/>
      <c r="G308" s="93" t="s">
        <v>80</v>
      </c>
      <c r="H308" s="74" t="s">
        <v>82</v>
      </c>
    </row>
    <row r="309" spans="1:8" ht="71.25" customHeight="1">
      <c r="A309" s="75">
        <v>153</v>
      </c>
      <c r="B309" s="67" t="s">
        <v>1331</v>
      </c>
      <c r="C309" s="98">
        <v>9990</v>
      </c>
      <c r="D309" s="98">
        <v>0</v>
      </c>
      <c r="E309" s="84">
        <v>42727</v>
      </c>
      <c r="F309" s="302"/>
      <c r="G309" s="93" t="s">
        <v>80</v>
      </c>
      <c r="H309" s="74" t="s">
        <v>82</v>
      </c>
    </row>
    <row r="310" spans="1:8" ht="78" customHeight="1">
      <c r="A310" s="75">
        <v>154</v>
      </c>
      <c r="B310" s="67" t="s">
        <v>1332</v>
      </c>
      <c r="C310" s="98">
        <v>9990</v>
      </c>
      <c r="D310" s="98">
        <v>0</v>
      </c>
      <c r="E310" s="84">
        <v>42727</v>
      </c>
      <c r="F310" s="302"/>
      <c r="G310" s="93" t="s">
        <v>80</v>
      </c>
      <c r="H310" s="74" t="s">
        <v>82</v>
      </c>
    </row>
    <row r="311" spans="1:8" ht="74.25" customHeight="1">
      <c r="A311" s="75">
        <v>155</v>
      </c>
      <c r="B311" s="67" t="s">
        <v>1333</v>
      </c>
      <c r="C311" s="98">
        <v>9990</v>
      </c>
      <c r="D311" s="98">
        <v>0</v>
      </c>
      <c r="E311" s="84">
        <v>42727</v>
      </c>
      <c r="F311" s="302"/>
      <c r="G311" s="93" t="s">
        <v>80</v>
      </c>
      <c r="H311" s="74" t="s">
        <v>82</v>
      </c>
    </row>
    <row r="312" spans="1:8" ht="62.25" customHeight="1">
      <c r="A312" s="75">
        <v>156</v>
      </c>
      <c r="B312" s="67" t="s">
        <v>1334</v>
      </c>
      <c r="C312" s="98">
        <v>9990</v>
      </c>
      <c r="D312" s="98">
        <v>0</v>
      </c>
      <c r="E312" s="84">
        <v>42727</v>
      </c>
      <c r="F312" s="302"/>
      <c r="G312" s="93" t="s">
        <v>80</v>
      </c>
      <c r="H312" s="74" t="s">
        <v>82</v>
      </c>
    </row>
    <row r="313" spans="1:8" ht="69.75" customHeight="1">
      <c r="A313" s="75">
        <v>157</v>
      </c>
      <c r="B313" s="67" t="s">
        <v>1335</v>
      </c>
      <c r="C313" s="98">
        <v>9990</v>
      </c>
      <c r="D313" s="98">
        <v>0</v>
      </c>
      <c r="E313" s="84">
        <v>42727</v>
      </c>
      <c r="F313" s="302"/>
      <c r="G313" s="93" t="s">
        <v>80</v>
      </c>
      <c r="H313" s="74" t="s">
        <v>82</v>
      </c>
    </row>
    <row r="314" spans="1:8" ht="73.5" customHeight="1">
      <c r="A314" s="75">
        <v>158</v>
      </c>
      <c r="B314" s="67" t="s">
        <v>837</v>
      </c>
      <c r="C314" s="98">
        <v>51509.4</v>
      </c>
      <c r="D314" s="98" t="s">
        <v>838</v>
      </c>
      <c r="E314" s="84">
        <v>42730</v>
      </c>
      <c r="F314" s="302"/>
      <c r="G314" s="93" t="s">
        <v>80</v>
      </c>
      <c r="H314" s="74" t="s">
        <v>82</v>
      </c>
    </row>
    <row r="315" spans="1:8" ht="77.25" customHeight="1">
      <c r="A315" s="75">
        <v>159</v>
      </c>
      <c r="B315" s="67" t="s">
        <v>840</v>
      </c>
      <c r="C315" s="98">
        <v>3623.44</v>
      </c>
      <c r="D315" s="98">
        <v>0</v>
      </c>
      <c r="E315" s="84">
        <v>42730</v>
      </c>
      <c r="F315" s="302"/>
      <c r="G315" s="93" t="s">
        <v>80</v>
      </c>
      <c r="H315" s="74" t="s">
        <v>82</v>
      </c>
    </row>
    <row r="316" spans="1:8" ht="72.75" customHeight="1">
      <c r="A316" s="75">
        <v>160</v>
      </c>
      <c r="B316" s="67" t="s">
        <v>841</v>
      </c>
      <c r="C316" s="98">
        <v>4040.45</v>
      </c>
      <c r="D316" s="98">
        <v>0</v>
      </c>
      <c r="E316" s="84">
        <v>42730</v>
      </c>
      <c r="F316" s="302"/>
      <c r="G316" s="93" t="s">
        <v>80</v>
      </c>
      <c r="H316" s="74" t="s">
        <v>82</v>
      </c>
    </row>
    <row r="317" spans="1:8" ht="77.25" customHeight="1">
      <c r="A317" s="75">
        <v>161</v>
      </c>
      <c r="B317" s="67" t="s">
        <v>842</v>
      </c>
      <c r="C317" s="98">
        <v>4072.87</v>
      </c>
      <c r="D317" s="98">
        <v>0</v>
      </c>
      <c r="E317" s="84">
        <v>42730</v>
      </c>
      <c r="F317" s="302"/>
      <c r="G317" s="93" t="s">
        <v>80</v>
      </c>
      <c r="H317" s="74" t="s">
        <v>82</v>
      </c>
    </row>
    <row r="318" spans="1:8" ht="79.5" customHeight="1">
      <c r="A318" s="75">
        <v>162</v>
      </c>
      <c r="B318" s="67" t="s">
        <v>843</v>
      </c>
      <c r="C318" s="98">
        <v>7650</v>
      </c>
      <c r="D318" s="98">
        <v>0</v>
      </c>
      <c r="E318" s="84">
        <v>42730</v>
      </c>
      <c r="F318" s="302"/>
      <c r="G318" s="93" t="s">
        <v>80</v>
      </c>
      <c r="H318" s="74" t="s">
        <v>82</v>
      </c>
    </row>
    <row r="319" spans="1:8" ht="72" customHeight="1">
      <c r="A319" s="75">
        <v>163</v>
      </c>
      <c r="B319" s="67" t="s">
        <v>844</v>
      </c>
      <c r="C319" s="98">
        <v>7650</v>
      </c>
      <c r="D319" s="98">
        <v>0</v>
      </c>
      <c r="E319" s="84">
        <v>42730</v>
      </c>
      <c r="F319" s="302"/>
      <c r="G319" s="93" t="s">
        <v>80</v>
      </c>
      <c r="H319" s="74" t="s">
        <v>82</v>
      </c>
    </row>
    <row r="320" spans="1:8" ht="74.25" customHeight="1">
      <c r="A320" s="75">
        <v>164</v>
      </c>
      <c r="B320" s="67" t="s">
        <v>845</v>
      </c>
      <c r="C320" s="98">
        <v>7650</v>
      </c>
      <c r="D320" s="98">
        <v>0</v>
      </c>
      <c r="E320" s="84">
        <v>42730</v>
      </c>
      <c r="F320" s="302"/>
      <c r="G320" s="93" t="s">
        <v>80</v>
      </c>
      <c r="H320" s="74" t="s">
        <v>82</v>
      </c>
    </row>
    <row r="321" spans="1:8" ht="77.25" customHeight="1">
      <c r="A321" s="75">
        <v>165</v>
      </c>
      <c r="B321" s="67" t="s">
        <v>846</v>
      </c>
      <c r="C321" s="98">
        <v>7650</v>
      </c>
      <c r="D321" s="98">
        <v>0</v>
      </c>
      <c r="E321" s="84">
        <v>42730</v>
      </c>
      <c r="F321" s="302"/>
      <c r="G321" s="93" t="s">
        <v>80</v>
      </c>
      <c r="H321" s="74" t="s">
        <v>82</v>
      </c>
    </row>
    <row r="322" spans="1:8" ht="78.75" customHeight="1">
      <c r="A322" s="75">
        <v>166</v>
      </c>
      <c r="B322" s="67" t="s">
        <v>847</v>
      </c>
      <c r="C322" s="98">
        <v>7650</v>
      </c>
      <c r="D322" s="98">
        <v>0</v>
      </c>
      <c r="E322" s="84">
        <v>42730</v>
      </c>
      <c r="F322" s="302"/>
      <c r="G322" s="93" t="s">
        <v>80</v>
      </c>
      <c r="H322" s="74" t="s">
        <v>82</v>
      </c>
    </row>
    <row r="323" spans="1:8" ht="75.75" customHeight="1">
      <c r="A323" s="75">
        <v>167</v>
      </c>
      <c r="B323" s="67" t="s">
        <v>848</v>
      </c>
      <c r="C323" s="98">
        <v>7650</v>
      </c>
      <c r="D323" s="98">
        <v>0</v>
      </c>
      <c r="E323" s="84">
        <v>42730</v>
      </c>
      <c r="F323" s="302"/>
      <c r="G323" s="93" t="s">
        <v>80</v>
      </c>
      <c r="H323" s="74" t="s">
        <v>82</v>
      </c>
    </row>
    <row r="324" spans="1:8" ht="81" customHeight="1">
      <c r="A324" s="75">
        <v>168</v>
      </c>
      <c r="B324" s="67" t="s">
        <v>849</v>
      </c>
      <c r="C324" s="98">
        <v>7650</v>
      </c>
      <c r="D324" s="98">
        <v>0</v>
      </c>
      <c r="E324" s="84">
        <v>42730</v>
      </c>
      <c r="F324" s="302"/>
      <c r="G324" s="93" t="s">
        <v>80</v>
      </c>
      <c r="H324" s="74" t="s">
        <v>82</v>
      </c>
    </row>
    <row r="325" spans="1:8" ht="81" customHeight="1">
      <c r="A325" s="75">
        <v>169</v>
      </c>
      <c r="B325" s="67" t="s">
        <v>850</v>
      </c>
      <c r="C325" s="98">
        <v>14950</v>
      </c>
      <c r="D325" s="98">
        <v>0</v>
      </c>
      <c r="E325" s="84">
        <v>42730</v>
      </c>
      <c r="F325" s="302"/>
      <c r="G325" s="93" t="s">
        <v>80</v>
      </c>
      <c r="H325" s="74" t="s">
        <v>82</v>
      </c>
    </row>
    <row r="326" spans="1:8" ht="77.25" customHeight="1">
      <c r="A326" s="75">
        <v>170</v>
      </c>
      <c r="B326" s="67" t="s">
        <v>851</v>
      </c>
      <c r="C326" s="98">
        <v>3954.37</v>
      </c>
      <c r="D326" s="98">
        <v>0</v>
      </c>
      <c r="E326" s="84">
        <v>42730</v>
      </c>
      <c r="F326" s="302"/>
      <c r="G326" s="93" t="s">
        <v>80</v>
      </c>
      <c r="H326" s="74" t="s">
        <v>82</v>
      </c>
    </row>
    <row r="327" spans="1:8" ht="76.5" customHeight="1">
      <c r="A327" s="75">
        <v>171</v>
      </c>
      <c r="B327" s="67" t="s">
        <v>852</v>
      </c>
      <c r="C327" s="98">
        <v>3923.06</v>
      </c>
      <c r="D327" s="98">
        <v>0</v>
      </c>
      <c r="E327" s="84">
        <v>42730</v>
      </c>
      <c r="F327" s="302"/>
      <c r="G327" s="93" t="s">
        <v>80</v>
      </c>
      <c r="H327" s="74" t="s">
        <v>82</v>
      </c>
    </row>
    <row r="328" spans="1:8" ht="89.25" customHeight="1">
      <c r="A328" s="75">
        <v>172</v>
      </c>
      <c r="B328" s="67" t="s">
        <v>853</v>
      </c>
      <c r="C328" s="98">
        <v>7801.43</v>
      </c>
      <c r="D328" s="98">
        <v>0</v>
      </c>
      <c r="E328" s="84">
        <v>42730</v>
      </c>
      <c r="F328" s="302"/>
      <c r="G328" s="93" t="s">
        <v>80</v>
      </c>
      <c r="H328" s="74" t="s">
        <v>82</v>
      </c>
    </row>
    <row r="329" spans="1:8" ht="91.5" customHeight="1">
      <c r="A329" s="75">
        <v>173</v>
      </c>
      <c r="B329" s="67" t="s">
        <v>854</v>
      </c>
      <c r="C329" s="98">
        <v>7801.43</v>
      </c>
      <c r="D329" s="98">
        <v>0</v>
      </c>
      <c r="E329" s="84">
        <v>42730</v>
      </c>
      <c r="F329" s="302"/>
      <c r="G329" s="93" t="s">
        <v>80</v>
      </c>
      <c r="H329" s="74" t="s">
        <v>82</v>
      </c>
    </row>
    <row r="330" spans="1:8" ht="107.25" customHeight="1">
      <c r="A330" s="75">
        <v>174</v>
      </c>
      <c r="B330" s="67" t="s">
        <v>855</v>
      </c>
      <c r="C330" s="98">
        <v>7651.5</v>
      </c>
      <c r="D330" s="98">
        <v>0</v>
      </c>
      <c r="E330" s="84">
        <v>42730</v>
      </c>
      <c r="F330" s="302"/>
      <c r="G330" s="93" t="s">
        <v>80</v>
      </c>
      <c r="H330" s="74" t="s">
        <v>82</v>
      </c>
    </row>
    <row r="331" spans="1:8" ht="81.75" customHeight="1">
      <c r="A331" s="75">
        <v>175</v>
      </c>
      <c r="B331" s="67" t="s">
        <v>1336</v>
      </c>
      <c r="C331" s="98">
        <v>53000</v>
      </c>
      <c r="D331" s="98">
        <v>47700.02</v>
      </c>
      <c r="E331" s="84">
        <v>42730</v>
      </c>
      <c r="F331" s="302"/>
      <c r="G331" s="93" t="s">
        <v>80</v>
      </c>
      <c r="H331" s="74" t="s">
        <v>82</v>
      </c>
    </row>
    <row r="332" spans="1:8" ht="97.5" customHeight="1">
      <c r="A332" s="75">
        <v>176</v>
      </c>
      <c r="B332" s="67" t="s">
        <v>2347</v>
      </c>
      <c r="C332" s="98">
        <v>99000</v>
      </c>
      <c r="D332" s="98">
        <v>74250</v>
      </c>
      <c r="E332" s="84" t="s">
        <v>2348</v>
      </c>
      <c r="F332" s="302"/>
      <c r="G332" s="93" t="s">
        <v>80</v>
      </c>
      <c r="H332" s="74" t="s">
        <v>82</v>
      </c>
    </row>
    <row r="333" spans="1:8" ht="99.75" customHeight="1">
      <c r="A333" s="75">
        <v>177</v>
      </c>
      <c r="B333" s="67" t="s">
        <v>839</v>
      </c>
      <c r="C333" s="98">
        <v>27990</v>
      </c>
      <c r="D333" s="98">
        <v>0</v>
      </c>
      <c r="E333" s="84">
        <v>42733</v>
      </c>
      <c r="F333" s="302"/>
      <c r="G333" s="93" t="s">
        <v>80</v>
      </c>
      <c r="H333" s="74" t="s">
        <v>82</v>
      </c>
    </row>
    <row r="334" spans="1:8" ht="84" customHeight="1">
      <c r="A334" s="75">
        <v>178</v>
      </c>
      <c r="B334" s="75" t="s">
        <v>1115</v>
      </c>
      <c r="C334" s="82">
        <v>6245</v>
      </c>
      <c r="D334" s="82">
        <v>0</v>
      </c>
      <c r="E334" s="86" t="s">
        <v>1116</v>
      </c>
      <c r="F334" s="302"/>
      <c r="G334" s="93" t="s">
        <v>80</v>
      </c>
      <c r="H334" s="74"/>
    </row>
    <row r="335" spans="1:8" ht="86.25" customHeight="1">
      <c r="A335" s="75">
        <v>179</v>
      </c>
      <c r="B335" s="67" t="s">
        <v>2365</v>
      </c>
      <c r="C335" s="98">
        <v>4650</v>
      </c>
      <c r="D335" s="98">
        <v>0</v>
      </c>
      <c r="E335" s="84">
        <v>42822</v>
      </c>
      <c r="F335" s="302"/>
      <c r="G335" s="93" t="s">
        <v>80</v>
      </c>
      <c r="H335" s="74" t="s">
        <v>82</v>
      </c>
    </row>
    <row r="336" spans="1:8" ht="117" customHeight="1">
      <c r="A336" s="75">
        <v>180</v>
      </c>
      <c r="B336" s="67" t="s">
        <v>2366</v>
      </c>
      <c r="C336" s="98">
        <v>4650</v>
      </c>
      <c r="D336" s="98">
        <v>0</v>
      </c>
      <c r="E336" s="84">
        <v>42822</v>
      </c>
      <c r="F336" s="302"/>
      <c r="G336" s="93" t="s">
        <v>80</v>
      </c>
      <c r="H336" s="74" t="s">
        <v>82</v>
      </c>
    </row>
    <row r="337" spans="1:8" ht="106.5" customHeight="1">
      <c r="A337" s="75">
        <v>181</v>
      </c>
      <c r="B337" s="67" t="s">
        <v>2367</v>
      </c>
      <c r="C337" s="98">
        <v>4650</v>
      </c>
      <c r="D337" s="98">
        <v>0</v>
      </c>
      <c r="E337" s="84">
        <v>42822</v>
      </c>
      <c r="F337" s="302"/>
      <c r="G337" s="93" t="s">
        <v>80</v>
      </c>
      <c r="H337" s="74" t="s">
        <v>82</v>
      </c>
    </row>
    <row r="338" spans="1:8" ht="121.5" customHeight="1">
      <c r="A338" s="75">
        <v>182</v>
      </c>
      <c r="B338" s="67" t="s">
        <v>2368</v>
      </c>
      <c r="C338" s="98">
        <v>4650</v>
      </c>
      <c r="D338" s="98">
        <v>0</v>
      </c>
      <c r="E338" s="84">
        <v>42822</v>
      </c>
      <c r="F338" s="302"/>
      <c r="G338" s="93" t="s">
        <v>80</v>
      </c>
      <c r="H338" s="74" t="s">
        <v>82</v>
      </c>
    </row>
    <row r="339" spans="1:8" ht="125.25" customHeight="1">
      <c r="A339" s="75">
        <v>183</v>
      </c>
      <c r="B339" s="67" t="s">
        <v>2364</v>
      </c>
      <c r="C339" s="98">
        <v>9500</v>
      </c>
      <c r="D339" s="98">
        <v>0</v>
      </c>
      <c r="E339" s="84">
        <v>42837</v>
      </c>
      <c r="F339" s="302"/>
      <c r="G339" s="93" t="s">
        <v>80</v>
      </c>
      <c r="H339" s="74" t="s">
        <v>82</v>
      </c>
    </row>
    <row r="340" spans="1:8" ht="115.5" customHeight="1">
      <c r="A340" s="75">
        <v>184</v>
      </c>
      <c r="B340" s="67" t="s">
        <v>371</v>
      </c>
      <c r="C340" s="98">
        <v>98000</v>
      </c>
      <c r="D340" s="98">
        <v>0</v>
      </c>
      <c r="E340" s="84">
        <v>42892</v>
      </c>
      <c r="F340" s="302" t="s">
        <v>372</v>
      </c>
      <c r="G340" s="93" t="s">
        <v>80</v>
      </c>
      <c r="H340" s="74" t="s">
        <v>82</v>
      </c>
    </row>
    <row r="341" spans="1:8" ht="120.75" customHeight="1">
      <c r="A341" s="75">
        <v>185</v>
      </c>
      <c r="B341" s="67" t="s">
        <v>373</v>
      </c>
      <c r="C341" s="98">
        <v>32514</v>
      </c>
      <c r="D341" s="98">
        <v>0</v>
      </c>
      <c r="E341" s="84">
        <v>43257</v>
      </c>
      <c r="F341" s="302" t="s">
        <v>374</v>
      </c>
      <c r="G341" s="93" t="s">
        <v>80</v>
      </c>
      <c r="H341" s="74" t="s">
        <v>82</v>
      </c>
    </row>
    <row r="342" spans="1:8" ht="125.25" customHeight="1">
      <c r="A342" s="75">
        <v>186</v>
      </c>
      <c r="B342" s="67" t="s">
        <v>375</v>
      </c>
      <c r="C342" s="286">
        <v>99800</v>
      </c>
      <c r="D342" s="286">
        <v>0</v>
      </c>
      <c r="E342" s="287">
        <v>42985</v>
      </c>
      <c r="F342" s="302" t="s">
        <v>376</v>
      </c>
      <c r="G342" s="93" t="s">
        <v>80</v>
      </c>
      <c r="H342" s="74" t="s">
        <v>82</v>
      </c>
    </row>
    <row r="343" spans="1:8" ht="114.75" customHeight="1">
      <c r="A343" s="75">
        <v>187</v>
      </c>
      <c r="B343" s="67" t="s">
        <v>754</v>
      </c>
      <c r="C343" s="98">
        <v>11660</v>
      </c>
      <c r="D343" s="98">
        <v>0</v>
      </c>
      <c r="E343" s="84">
        <v>42965</v>
      </c>
      <c r="F343" s="302" t="s">
        <v>755</v>
      </c>
      <c r="G343" s="93" t="s">
        <v>80</v>
      </c>
      <c r="H343" s="74" t="s">
        <v>82</v>
      </c>
    </row>
    <row r="344" spans="1:8" ht="123.75" customHeight="1">
      <c r="A344" s="221">
        <v>188</v>
      </c>
      <c r="B344" s="101" t="s">
        <v>1125</v>
      </c>
      <c r="C344" s="102">
        <v>16000</v>
      </c>
      <c r="D344" s="103">
        <v>0</v>
      </c>
      <c r="E344" s="228"/>
      <c r="F344" s="302" t="s">
        <v>755</v>
      </c>
      <c r="G344" s="101" t="s">
        <v>80</v>
      </c>
      <c r="H344" s="80" t="s">
        <v>82</v>
      </c>
    </row>
    <row r="345" spans="1:8" ht="71.25" customHeight="1">
      <c r="A345" s="221">
        <v>190</v>
      </c>
      <c r="B345" s="101" t="s">
        <v>1420</v>
      </c>
      <c r="C345" s="102">
        <v>23000</v>
      </c>
      <c r="D345" s="102">
        <v>23000</v>
      </c>
      <c r="E345" s="288">
        <v>42928</v>
      </c>
      <c r="F345" s="302" t="s">
        <v>919</v>
      </c>
      <c r="G345" s="93" t="s">
        <v>80</v>
      </c>
      <c r="H345" s="80"/>
    </row>
    <row r="346" spans="1:8" ht="75.75" customHeight="1">
      <c r="A346" s="221">
        <v>206</v>
      </c>
      <c r="B346" s="101" t="s">
        <v>102</v>
      </c>
      <c r="C346" s="102">
        <v>158000</v>
      </c>
      <c r="D346" s="102">
        <v>158000</v>
      </c>
      <c r="E346" s="228"/>
      <c r="F346" s="306"/>
      <c r="G346" s="93" t="s">
        <v>80</v>
      </c>
      <c r="H346" s="80"/>
    </row>
    <row r="347" spans="1:8" ht="73.5" customHeight="1">
      <c r="A347" s="221">
        <v>207</v>
      </c>
      <c r="B347" s="101" t="s">
        <v>920</v>
      </c>
      <c r="C347" s="102">
        <v>69790</v>
      </c>
      <c r="D347" s="102">
        <v>69790</v>
      </c>
      <c r="E347" s="288">
        <v>42928</v>
      </c>
      <c r="F347" s="302" t="s">
        <v>921</v>
      </c>
      <c r="G347" s="93" t="s">
        <v>80</v>
      </c>
      <c r="H347" s="80"/>
    </row>
    <row r="348" spans="1:8" ht="66" customHeight="1">
      <c r="A348" s="221">
        <v>217</v>
      </c>
      <c r="B348" s="101" t="s">
        <v>103</v>
      </c>
      <c r="C348" s="102">
        <v>96882</v>
      </c>
      <c r="D348" s="102">
        <v>96882</v>
      </c>
      <c r="E348" s="288">
        <v>42928</v>
      </c>
      <c r="F348" s="302" t="s">
        <v>921</v>
      </c>
      <c r="G348" s="93" t="s">
        <v>80</v>
      </c>
      <c r="H348" s="80"/>
    </row>
    <row r="349" spans="1:8" ht="99" customHeight="1">
      <c r="A349" s="221">
        <v>219</v>
      </c>
      <c r="B349" s="101" t="s">
        <v>1692</v>
      </c>
      <c r="C349" s="102">
        <v>17482.18</v>
      </c>
      <c r="D349" s="102">
        <v>17482.18</v>
      </c>
      <c r="E349" s="228"/>
      <c r="F349" s="302" t="s">
        <v>1693</v>
      </c>
      <c r="G349" s="101" t="s">
        <v>80</v>
      </c>
      <c r="H349" s="80"/>
    </row>
    <row r="350" spans="1:8" ht="97.5" customHeight="1">
      <c r="A350" s="221">
        <v>220</v>
      </c>
      <c r="B350" s="101" t="s">
        <v>1695</v>
      </c>
      <c r="C350" s="102">
        <v>62000</v>
      </c>
      <c r="D350" s="102">
        <v>62000</v>
      </c>
      <c r="E350" s="228"/>
      <c r="F350" s="302" t="s">
        <v>1696</v>
      </c>
      <c r="G350" s="101" t="s">
        <v>80</v>
      </c>
      <c r="H350" s="80"/>
    </row>
    <row r="351" spans="1:8" ht="97.5" customHeight="1">
      <c r="A351" s="221">
        <v>221</v>
      </c>
      <c r="B351" s="101" t="s">
        <v>1697</v>
      </c>
      <c r="C351" s="102">
        <v>24750</v>
      </c>
      <c r="D351" s="102">
        <v>24750</v>
      </c>
      <c r="E351" s="228"/>
      <c r="F351" s="302" t="s">
        <v>1698</v>
      </c>
      <c r="G351" s="101" t="s">
        <v>80</v>
      </c>
      <c r="H351" s="80"/>
    </row>
    <row r="352" spans="1:8" ht="102.75" customHeight="1">
      <c r="A352" s="221">
        <v>222</v>
      </c>
      <c r="B352" s="101" t="s">
        <v>1697</v>
      </c>
      <c r="C352" s="102">
        <v>24750</v>
      </c>
      <c r="D352" s="102">
        <v>24750</v>
      </c>
      <c r="E352" s="228"/>
      <c r="F352" s="302" t="s">
        <v>1698</v>
      </c>
      <c r="G352" s="101" t="s">
        <v>80</v>
      </c>
      <c r="H352" s="80"/>
    </row>
    <row r="353" spans="1:8" ht="100.5" customHeight="1">
      <c r="A353" s="221">
        <v>223</v>
      </c>
      <c r="B353" s="101" t="s">
        <v>1697</v>
      </c>
      <c r="C353" s="102">
        <v>24750</v>
      </c>
      <c r="D353" s="102">
        <v>24750</v>
      </c>
      <c r="E353" s="228"/>
      <c r="F353" s="302" t="s">
        <v>1698</v>
      </c>
      <c r="G353" s="101" t="s">
        <v>80</v>
      </c>
      <c r="H353" s="80"/>
    </row>
    <row r="354" spans="1:8" ht="103.5" customHeight="1">
      <c r="A354" s="221">
        <v>224</v>
      </c>
      <c r="B354" s="101" t="s">
        <v>1697</v>
      </c>
      <c r="C354" s="102">
        <v>24750</v>
      </c>
      <c r="D354" s="102">
        <v>24750</v>
      </c>
      <c r="E354" s="228"/>
      <c r="F354" s="302" t="s">
        <v>1698</v>
      </c>
      <c r="G354" s="101" t="s">
        <v>80</v>
      </c>
      <c r="H354" s="80"/>
    </row>
    <row r="355" spans="1:8" ht="103.5" customHeight="1">
      <c r="A355" s="221">
        <v>225</v>
      </c>
      <c r="B355" s="101" t="s">
        <v>2516</v>
      </c>
      <c r="C355" s="102">
        <v>19200</v>
      </c>
      <c r="D355" s="102">
        <v>19200</v>
      </c>
      <c r="E355" s="312">
        <v>43410</v>
      </c>
      <c r="F355" s="302" t="s">
        <v>2517</v>
      </c>
      <c r="G355" s="101" t="s">
        <v>80</v>
      </c>
      <c r="H355" s="80"/>
    </row>
    <row r="356" spans="1:8" ht="103.5" customHeight="1">
      <c r="A356" s="221">
        <v>226</v>
      </c>
      <c r="B356" s="101" t="s">
        <v>1721</v>
      </c>
      <c r="C356" s="102">
        <v>12750</v>
      </c>
      <c r="D356" s="102">
        <v>12750</v>
      </c>
      <c r="E356" s="312">
        <v>43405</v>
      </c>
      <c r="F356" s="302" t="s">
        <v>1722</v>
      </c>
      <c r="G356" s="101" t="s">
        <v>80</v>
      </c>
      <c r="H356" s="80"/>
    </row>
    <row r="357" spans="1:8" ht="108" customHeight="1">
      <c r="A357" s="221">
        <v>227</v>
      </c>
      <c r="B357" s="101" t="s">
        <v>1723</v>
      </c>
      <c r="C357" s="102">
        <v>42250</v>
      </c>
      <c r="D357" s="102">
        <v>42250</v>
      </c>
      <c r="E357" s="312">
        <v>43405</v>
      </c>
      <c r="F357" s="302" t="s">
        <v>1722</v>
      </c>
      <c r="G357" s="101" t="s">
        <v>80</v>
      </c>
      <c r="H357" s="80"/>
    </row>
    <row r="358" spans="1:8" ht="99.75" customHeight="1">
      <c r="A358" s="221">
        <v>228</v>
      </c>
      <c r="B358" s="101" t="s">
        <v>1724</v>
      </c>
      <c r="C358" s="102">
        <v>40474</v>
      </c>
      <c r="D358" s="102">
        <v>40474</v>
      </c>
      <c r="E358" s="312">
        <v>43430</v>
      </c>
      <c r="F358" s="302" t="s">
        <v>2535</v>
      </c>
      <c r="G358" s="101" t="s">
        <v>80</v>
      </c>
      <c r="H358" s="80"/>
    </row>
    <row r="359" spans="1:8" ht="115.5" customHeight="1">
      <c r="A359" s="221">
        <v>229</v>
      </c>
      <c r="B359" s="101" t="s">
        <v>2536</v>
      </c>
      <c r="C359" s="102">
        <v>8545</v>
      </c>
      <c r="D359" s="102">
        <v>8545</v>
      </c>
      <c r="E359" s="312">
        <v>43430</v>
      </c>
      <c r="F359" s="302" t="s">
        <v>2535</v>
      </c>
      <c r="G359" s="101" t="s">
        <v>80</v>
      </c>
      <c r="H359" s="80"/>
    </row>
    <row r="360" spans="1:8" ht="119.25" customHeight="1">
      <c r="A360" s="221">
        <v>230</v>
      </c>
      <c r="B360" s="101" t="s">
        <v>2537</v>
      </c>
      <c r="C360" s="102">
        <v>17680</v>
      </c>
      <c r="D360" s="102">
        <v>17680</v>
      </c>
      <c r="E360" s="312">
        <v>43430</v>
      </c>
      <c r="F360" s="302" t="s">
        <v>2535</v>
      </c>
      <c r="G360" s="101" t="s">
        <v>80</v>
      </c>
      <c r="H360" s="80"/>
    </row>
    <row r="361" spans="1:8" ht="111.75" customHeight="1">
      <c r="A361" s="221">
        <v>231</v>
      </c>
      <c r="B361" s="101" t="s">
        <v>2538</v>
      </c>
      <c r="C361" s="102">
        <v>28990</v>
      </c>
      <c r="D361" s="102">
        <v>28990</v>
      </c>
      <c r="E361" s="312">
        <v>43430</v>
      </c>
      <c r="F361" s="302" t="s">
        <v>2535</v>
      </c>
      <c r="G361" s="101" t="s">
        <v>80</v>
      </c>
      <c r="H361" s="80"/>
    </row>
    <row r="362" spans="1:8" ht="124.5" customHeight="1">
      <c r="A362" s="221">
        <v>232</v>
      </c>
      <c r="B362" s="101" t="s">
        <v>1277</v>
      </c>
      <c r="C362" s="102">
        <v>8004</v>
      </c>
      <c r="D362" s="102">
        <v>8004</v>
      </c>
      <c r="E362" s="312">
        <v>43430</v>
      </c>
      <c r="F362" s="302" t="s">
        <v>2535</v>
      </c>
      <c r="G362" s="101" t="s">
        <v>80</v>
      </c>
      <c r="H362" s="80"/>
    </row>
    <row r="363" spans="1:8" ht="110.25" customHeight="1">
      <c r="A363" s="221">
        <v>233</v>
      </c>
      <c r="B363" s="101" t="s">
        <v>1278</v>
      </c>
      <c r="C363" s="102">
        <v>74590</v>
      </c>
      <c r="D363" s="102">
        <v>74590</v>
      </c>
      <c r="E363" s="312">
        <v>43430</v>
      </c>
      <c r="F363" s="302" t="s">
        <v>2535</v>
      </c>
      <c r="G363" s="101" t="s">
        <v>80</v>
      </c>
      <c r="H363" s="80"/>
    </row>
    <row r="364" spans="1:8" ht="132.75" customHeight="1">
      <c r="A364" s="221">
        <v>234</v>
      </c>
      <c r="B364" s="101" t="s">
        <v>1279</v>
      </c>
      <c r="C364" s="102">
        <v>22219</v>
      </c>
      <c r="D364" s="102">
        <v>22219</v>
      </c>
      <c r="E364" s="312">
        <v>43430</v>
      </c>
      <c r="F364" s="302" t="s">
        <v>2535</v>
      </c>
      <c r="G364" s="101" t="s">
        <v>80</v>
      </c>
      <c r="H364" s="80"/>
    </row>
    <row r="365" spans="1:8" ht="114.75" customHeight="1">
      <c r="A365" s="221">
        <v>235</v>
      </c>
      <c r="B365" s="101" t="s">
        <v>1280</v>
      </c>
      <c r="C365" s="102">
        <v>1595</v>
      </c>
      <c r="D365" s="102">
        <v>1595</v>
      </c>
      <c r="E365" s="312">
        <v>43430</v>
      </c>
      <c r="F365" s="302" t="s">
        <v>2535</v>
      </c>
      <c r="G365" s="101" t="s">
        <v>80</v>
      </c>
      <c r="H365" s="80"/>
    </row>
    <row r="366" spans="1:8" ht="111" customHeight="1">
      <c r="A366" s="221">
        <v>236</v>
      </c>
      <c r="B366" s="101" t="s">
        <v>1281</v>
      </c>
      <c r="C366" s="102">
        <v>12360</v>
      </c>
      <c r="D366" s="102">
        <v>12360</v>
      </c>
      <c r="E366" s="312">
        <v>43430</v>
      </c>
      <c r="F366" s="302" t="s">
        <v>2535</v>
      </c>
      <c r="G366" s="101" t="s">
        <v>80</v>
      </c>
      <c r="H366" s="80"/>
    </row>
    <row r="367" spans="1:8" ht="129" customHeight="1">
      <c r="A367" s="221">
        <v>237</v>
      </c>
      <c r="B367" s="101" t="s">
        <v>1282</v>
      </c>
      <c r="C367" s="102">
        <v>23063</v>
      </c>
      <c r="D367" s="102">
        <v>23063</v>
      </c>
      <c r="E367" s="312">
        <v>43430</v>
      </c>
      <c r="F367" s="302" t="s">
        <v>2535</v>
      </c>
      <c r="G367" s="101" t="s">
        <v>80</v>
      </c>
      <c r="H367" s="80"/>
    </row>
    <row r="368" spans="1:8" ht="118.5" customHeight="1">
      <c r="A368" s="221">
        <v>238</v>
      </c>
      <c r="B368" s="101" t="s">
        <v>1283</v>
      </c>
      <c r="C368" s="102">
        <v>99180</v>
      </c>
      <c r="D368" s="102">
        <v>99180</v>
      </c>
      <c r="E368" s="312">
        <v>43430</v>
      </c>
      <c r="F368" s="263" t="s">
        <v>1913</v>
      </c>
      <c r="G368" s="101" t="s">
        <v>80</v>
      </c>
      <c r="H368" s="80"/>
    </row>
    <row r="369" spans="1:8" ht="161.25" customHeight="1">
      <c r="A369" s="221">
        <v>239</v>
      </c>
      <c r="B369" s="317" t="s">
        <v>218</v>
      </c>
      <c r="C369" s="102">
        <v>21400</v>
      </c>
      <c r="D369" s="102">
        <v>21400</v>
      </c>
      <c r="E369" s="312">
        <v>43458</v>
      </c>
      <c r="F369" s="263" t="s">
        <v>1914</v>
      </c>
      <c r="G369" s="101" t="s">
        <v>80</v>
      </c>
      <c r="H369" s="80"/>
    </row>
    <row r="370" spans="1:8" ht="102" customHeight="1">
      <c r="A370" s="221">
        <v>240</v>
      </c>
      <c r="B370" s="337" t="s">
        <v>881</v>
      </c>
      <c r="C370" s="338">
        <f>13180-6590</f>
        <v>6590</v>
      </c>
      <c r="D370" s="338">
        <f>13180-6590</f>
        <v>6590</v>
      </c>
      <c r="E370" s="347">
        <v>43531</v>
      </c>
      <c r="F370" s="342" t="s">
        <v>1862</v>
      </c>
      <c r="G370" s="337" t="s">
        <v>80</v>
      </c>
      <c r="H370" s="80"/>
    </row>
    <row r="371" spans="1:8" ht="96.75" customHeight="1">
      <c r="A371" s="75">
        <v>241</v>
      </c>
      <c r="B371" s="346" t="s">
        <v>1867</v>
      </c>
      <c r="C371" s="348">
        <v>14790</v>
      </c>
      <c r="D371" s="348">
        <v>14790</v>
      </c>
      <c r="E371" s="349">
        <v>43647</v>
      </c>
      <c r="F371" s="263" t="s">
        <v>1868</v>
      </c>
      <c r="G371" s="353" t="s">
        <v>80</v>
      </c>
      <c r="H371" s="74"/>
    </row>
    <row r="372" spans="1:8" ht="96.75" customHeight="1">
      <c r="A372" s="75">
        <v>243</v>
      </c>
      <c r="B372" s="346" t="s">
        <v>2041</v>
      </c>
      <c r="C372" s="348">
        <v>466000</v>
      </c>
      <c r="D372" s="348">
        <v>0</v>
      </c>
      <c r="E372" s="349">
        <v>43818</v>
      </c>
      <c r="F372" s="263" t="s">
        <v>2042</v>
      </c>
      <c r="G372" s="346" t="s">
        <v>80</v>
      </c>
      <c r="H372" s="74"/>
    </row>
    <row r="373" spans="1:8" ht="96.75" customHeight="1">
      <c r="A373" s="75">
        <v>244</v>
      </c>
      <c r="B373" s="346" t="s">
        <v>2</v>
      </c>
      <c r="C373" s="348">
        <v>123500</v>
      </c>
      <c r="D373" s="348">
        <v>0</v>
      </c>
      <c r="E373" s="349">
        <v>43896</v>
      </c>
      <c r="F373" s="263" t="s">
        <v>3</v>
      </c>
      <c r="G373" s="346" t="s">
        <v>80</v>
      </c>
      <c r="H373" s="74"/>
    </row>
    <row r="374" spans="1:8" ht="96.75" customHeight="1">
      <c r="A374" s="75">
        <v>245</v>
      </c>
      <c r="B374" s="346" t="s">
        <v>4</v>
      </c>
      <c r="C374" s="348">
        <v>78200</v>
      </c>
      <c r="D374" s="348">
        <v>0</v>
      </c>
      <c r="E374" s="349">
        <v>43896</v>
      </c>
      <c r="F374" s="263" t="s">
        <v>3</v>
      </c>
      <c r="G374" s="346" t="s">
        <v>80</v>
      </c>
      <c r="H374" s="74"/>
    </row>
    <row r="375" spans="1:8" ht="96.75" customHeight="1">
      <c r="A375" s="75">
        <v>246</v>
      </c>
      <c r="B375" s="346" t="s">
        <v>5</v>
      </c>
      <c r="C375" s="348">
        <v>129500</v>
      </c>
      <c r="D375" s="348">
        <v>0</v>
      </c>
      <c r="E375" s="349">
        <v>43896</v>
      </c>
      <c r="F375" s="263" t="s">
        <v>3</v>
      </c>
      <c r="G375" s="346" t="s">
        <v>80</v>
      </c>
      <c r="H375" s="74"/>
    </row>
    <row r="376" spans="1:8" ht="96.75" customHeight="1">
      <c r="A376" s="75">
        <v>247</v>
      </c>
      <c r="B376" s="346" t="s">
        <v>6</v>
      </c>
      <c r="C376" s="348">
        <v>138000</v>
      </c>
      <c r="D376" s="348">
        <v>0</v>
      </c>
      <c r="E376" s="349">
        <v>43896</v>
      </c>
      <c r="F376" s="263" t="s">
        <v>3</v>
      </c>
      <c r="G376" s="346" t="s">
        <v>80</v>
      </c>
      <c r="H376" s="74"/>
    </row>
    <row r="377" spans="1:8" ht="96.75" customHeight="1">
      <c r="A377" s="75">
        <v>248</v>
      </c>
      <c r="B377" s="346" t="s">
        <v>7</v>
      </c>
      <c r="C377" s="348">
        <v>80750</v>
      </c>
      <c r="D377" s="348">
        <v>0</v>
      </c>
      <c r="E377" s="349">
        <v>43958</v>
      </c>
      <c r="F377" s="263" t="s">
        <v>8</v>
      </c>
      <c r="G377" s="346" t="s">
        <v>80</v>
      </c>
      <c r="H377" s="74"/>
    </row>
    <row r="378" spans="1:8" ht="96.75" customHeight="1">
      <c r="A378" s="75">
        <v>249</v>
      </c>
      <c r="B378" s="346" t="s">
        <v>9</v>
      </c>
      <c r="C378" s="348">
        <v>6650</v>
      </c>
      <c r="D378" s="348">
        <v>0</v>
      </c>
      <c r="E378" s="349">
        <v>43958</v>
      </c>
      <c r="F378" s="263" t="s">
        <v>8</v>
      </c>
      <c r="G378" s="346" t="s">
        <v>80</v>
      </c>
      <c r="H378" s="74"/>
    </row>
    <row r="379" spans="1:8" ht="96.75" customHeight="1">
      <c r="A379" s="75">
        <v>250</v>
      </c>
      <c r="B379" s="346" t="s">
        <v>2519</v>
      </c>
      <c r="C379" s="348">
        <v>60000</v>
      </c>
      <c r="D379" s="348">
        <v>0</v>
      </c>
      <c r="E379" s="349">
        <v>43971</v>
      </c>
      <c r="F379" s="263" t="s">
        <v>2520</v>
      </c>
      <c r="G379" s="346" t="s">
        <v>80</v>
      </c>
      <c r="H379" s="74"/>
    </row>
    <row r="380" spans="1:8" ht="96.75" customHeight="1">
      <c r="A380" s="75">
        <v>251</v>
      </c>
      <c r="B380" s="346" t="s">
        <v>2521</v>
      </c>
      <c r="C380" s="348">
        <v>138000</v>
      </c>
      <c r="D380" s="348">
        <v>0</v>
      </c>
      <c r="E380" s="349">
        <v>43971</v>
      </c>
      <c r="F380" s="263" t="s">
        <v>2520</v>
      </c>
      <c r="G380" s="346" t="s">
        <v>80</v>
      </c>
      <c r="H380" s="74"/>
    </row>
    <row r="381" spans="1:8" ht="96.75" customHeight="1">
      <c r="A381" s="75">
        <v>252</v>
      </c>
      <c r="B381" s="346" t="s">
        <v>2522</v>
      </c>
      <c r="C381" s="348">
        <v>68000</v>
      </c>
      <c r="D381" s="348">
        <v>0</v>
      </c>
      <c r="E381" s="349">
        <v>43971</v>
      </c>
      <c r="F381" s="263" t="s">
        <v>2520</v>
      </c>
      <c r="G381" s="346" t="s">
        <v>80</v>
      </c>
      <c r="H381" s="74"/>
    </row>
    <row r="382" spans="1:8" ht="96.75" customHeight="1">
      <c r="A382" s="75">
        <v>253</v>
      </c>
      <c r="B382" s="346" t="s">
        <v>2534</v>
      </c>
      <c r="C382" s="348">
        <f>22356</f>
        <v>22356</v>
      </c>
      <c r="D382" s="348">
        <v>0</v>
      </c>
      <c r="E382" s="349">
        <v>44020</v>
      </c>
      <c r="F382" s="263" t="s">
        <v>938</v>
      </c>
      <c r="G382" s="346" t="s">
        <v>80</v>
      </c>
      <c r="H382" s="74"/>
    </row>
    <row r="383" spans="1:8" ht="96.75" customHeight="1">
      <c r="A383" s="75">
        <v>254</v>
      </c>
      <c r="B383" s="346" t="s">
        <v>513</v>
      </c>
      <c r="C383" s="348">
        <f>12990</f>
        <v>12990</v>
      </c>
      <c r="D383" s="348">
        <v>0</v>
      </c>
      <c r="E383" s="349">
        <v>44020</v>
      </c>
      <c r="F383" s="263" t="s">
        <v>938</v>
      </c>
      <c r="G383" s="346" t="s">
        <v>80</v>
      </c>
      <c r="H383" s="74"/>
    </row>
    <row r="384" spans="1:8" ht="96.75" customHeight="1">
      <c r="A384" s="75">
        <v>255</v>
      </c>
      <c r="B384" s="346" t="s">
        <v>1718</v>
      </c>
      <c r="C384" s="348">
        <v>43900</v>
      </c>
      <c r="D384" s="348">
        <v>0</v>
      </c>
      <c r="E384" s="349">
        <v>44070</v>
      </c>
      <c r="F384" s="263" t="s">
        <v>1719</v>
      </c>
      <c r="G384" s="346" t="s">
        <v>80</v>
      </c>
      <c r="H384" s="74"/>
    </row>
    <row r="385" spans="1:8" ht="96.75" customHeight="1">
      <c r="A385" s="75">
        <v>256</v>
      </c>
      <c r="B385" s="346" t="s">
        <v>1779</v>
      </c>
      <c r="C385" s="348">
        <v>81600</v>
      </c>
      <c r="D385" s="348">
        <v>0</v>
      </c>
      <c r="E385" s="349">
        <v>44070</v>
      </c>
      <c r="F385" s="263" t="s">
        <v>1780</v>
      </c>
      <c r="G385" s="346" t="s">
        <v>80</v>
      </c>
      <c r="H385" s="74"/>
    </row>
    <row r="386" spans="1:8" ht="96.75" customHeight="1">
      <c r="A386" s="75">
        <v>257</v>
      </c>
      <c r="B386" s="346" t="s">
        <v>1781</v>
      </c>
      <c r="C386" s="348">
        <v>32600</v>
      </c>
      <c r="D386" s="348">
        <v>0</v>
      </c>
      <c r="E386" s="349">
        <v>44070</v>
      </c>
      <c r="F386" s="263" t="s">
        <v>1780</v>
      </c>
      <c r="G386" s="346" t="s">
        <v>80</v>
      </c>
      <c r="H386" s="74"/>
    </row>
    <row r="387" spans="1:8" ht="96.75" customHeight="1">
      <c r="A387" s="75">
        <v>258</v>
      </c>
      <c r="B387" s="346" t="s">
        <v>1782</v>
      </c>
      <c r="C387" s="348">
        <v>174600</v>
      </c>
      <c r="D387" s="348">
        <v>0</v>
      </c>
      <c r="E387" s="349">
        <v>44070</v>
      </c>
      <c r="F387" s="263" t="s">
        <v>1780</v>
      </c>
      <c r="G387" s="346" t="s">
        <v>80</v>
      </c>
      <c r="H387" s="74"/>
    </row>
    <row r="388" spans="1:8" ht="78" customHeight="1">
      <c r="A388" s="75">
        <v>259</v>
      </c>
      <c r="B388" s="346" t="s">
        <v>1671</v>
      </c>
      <c r="C388" s="348">
        <v>12990</v>
      </c>
      <c r="D388" s="348">
        <v>0</v>
      </c>
      <c r="E388" s="349">
        <v>44113</v>
      </c>
      <c r="F388" s="263" t="s">
        <v>1672</v>
      </c>
      <c r="G388" s="346" t="s">
        <v>80</v>
      </c>
      <c r="H388" s="74"/>
    </row>
    <row r="389" spans="1:8" ht="78" customHeight="1">
      <c r="A389" s="75">
        <v>260</v>
      </c>
      <c r="B389" s="346" t="s">
        <v>821</v>
      </c>
      <c r="C389" s="348">
        <f>6400</f>
        <v>6400</v>
      </c>
      <c r="D389" s="348">
        <v>0</v>
      </c>
      <c r="E389" s="349">
        <v>44131</v>
      </c>
      <c r="F389" s="263" t="s">
        <v>823</v>
      </c>
      <c r="G389" s="346" t="s">
        <v>80</v>
      </c>
      <c r="H389" s="74"/>
    </row>
    <row r="390" spans="1:8" ht="78" customHeight="1">
      <c r="A390" s="17">
        <v>261</v>
      </c>
      <c r="B390" s="346" t="s">
        <v>822</v>
      </c>
      <c r="C390" s="348">
        <v>6500</v>
      </c>
      <c r="D390" s="348">
        <v>0</v>
      </c>
      <c r="E390" s="349">
        <v>44131</v>
      </c>
      <c r="F390" s="263" t="s">
        <v>823</v>
      </c>
      <c r="G390" s="346" t="s">
        <v>80</v>
      </c>
      <c r="H390" s="74"/>
    </row>
    <row r="391" spans="1:8" ht="48" customHeight="1">
      <c r="A391" s="75"/>
      <c r="B391" s="78" t="s">
        <v>86</v>
      </c>
      <c r="C391" s="94">
        <f>SUM(C159:C369)+C370+C371+C372+C373+C374+C375+C376+C377+C378+C379+C380+C381+C28+C382+C383+C387+C386+C385+C384+C388+C389+C390</f>
        <v>5223937.45</v>
      </c>
      <c r="D391" s="94">
        <f>SUM(D159:D369)+D370+D371+D372+D378+D379+D380+D381+D28+D384+D385+D386+D387+D388+D389+D390</f>
        <v>1621949</v>
      </c>
      <c r="E391" s="86"/>
      <c r="F391" s="302"/>
      <c r="G391" s="86"/>
      <c r="H391" s="100"/>
    </row>
    <row r="392" spans="1:8" ht="31.5">
      <c r="A392" s="75"/>
      <c r="B392" s="78" t="s">
        <v>378</v>
      </c>
      <c r="C392" s="94">
        <f>C10+C156+C391+C23</f>
        <v>37252536.53</v>
      </c>
      <c r="D392" s="94">
        <f>D10+D156+D391</f>
        <v>2795927.41</v>
      </c>
      <c r="E392" s="86"/>
      <c r="F392" s="302"/>
      <c r="G392" s="86"/>
      <c r="H392" s="100"/>
    </row>
    <row r="393" spans="1:8" ht="15.75">
      <c r="A393" s="137"/>
      <c r="B393" s="104"/>
      <c r="C393" s="105"/>
      <c r="D393" s="105"/>
      <c r="E393" s="106"/>
      <c r="F393" s="307"/>
      <c r="G393" s="106"/>
      <c r="H393" s="107"/>
    </row>
    <row r="394" spans="1:8" ht="15.75" customHeight="1">
      <c r="A394" s="408" t="s">
        <v>379</v>
      </c>
      <c r="B394" s="409"/>
      <c r="C394" s="409"/>
      <c r="D394" s="409"/>
      <c r="E394" s="409"/>
      <c r="F394" s="409"/>
      <c r="G394" s="409"/>
      <c r="H394" s="410"/>
    </row>
    <row r="395" spans="1:8" ht="31.5">
      <c r="A395" s="92"/>
      <c r="B395" s="77" t="s">
        <v>88</v>
      </c>
      <c r="C395" s="62"/>
      <c r="D395" s="62"/>
      <c r="E395" s="63"/>
      <c r="F395" s="301"/>
      <c r="G395" s="63"/>
      <c r="H395" s="108"/>
    </row>
    <row r="396" spans="1:11" s="21" customFormat="1" ht="128.25" customHeight="1">
      <c r="A396" s="75">
        <v>1</v>
      </c>
      <c r="B396" s="109" t="s">
        <v>402</v>
      </c>
      <c r="C396" s="99">
        <v>5068</v>
      </c>
      <c r="D396" s="99">
        <v>0</v>
      </c>
      <c r="E396" s="85">
        <v>35034</v>
      </c>
      <c r="F396" s="302"/>
      <c r="G396" s="93" t="s">
        <v>380</v>
      </c>
      <c r="H396" s="100" t="s">
        <v>82</v>
      </c>
      <c r="I396" s="30"/>
      <c r="J396" s="30"/>
      <c r="K396" s="30"/>
    </row>
    <row r="397" spans="1:8" ht="132.75" customHeight="1">
      <c r="A397" s="75">
        <v>3</v>
      </c>
      <c r="B397" s="109" t="s">
        <v>393</v>
      </c>
      <c r="C397" s="99">
        <v>5712</v>
      </c>
      <c r="D397" s="99">
        <v>0</v>
      </c>
      <c r="E397" s="85">
        <v>38718</v>
      </c>
      <c r="F397" s="302"/>
      <c r="G397" s="93" t="s">
        <v>380</v>
      </c>
      <c r="H397" s="100" t="s">
        <v>82</v>
      </c>
    </row>
    <row r="398" spans="1:8" ht="142.5" customHeight="1">
      <c r="A398" s="75">
        <v>4</v>
      </c>
      <c r="B398" s="109" t="s">
        <v>394</v>
      </c>
      <c r="C398" s="99">
        <v>5401</v>
      </c>
      <c r="D398" s="99">
        <v>0</v>
      </c>
      <c r="E398" s="85">
        <v>38718</v>
      </c>
      <c r="F398" s="302"/>
      <c r="G398" s="93" t="s">
        <v>380</v>
      </c>
      <c r="H398" s="100" t="s">
        <v>82</v>
      </c>
    </row>
    <row r="399" spans="1:11" s="21" customFormat="1" ht="150" customHeight="1">
      <c r="A399" s="75">
        <v>6</v>
      </c>
      <c r="B399" s="109" t="s">
        <v>401</v>
      </c>
      <c r="C399" s="99">
        <v>167580</v>
      </c>
      <c r="D399" s="99">
        <v>0</v>
      </c>
      <c r="E399" s="85">
        <v>39083</v>
      </c>
      <c r="F399" s="302"/>
      <c r="G399" s="93" t="s">
        <v>380</v>
      </c>
      <c r="H399" s="100" t="s">
        <v>82</v>
      </c>
      <c r="I399" s="30"/>
      <c r="J399" s="30"/>
      <c r="K399" s="30"/>
    </row>
    <row r="400" spans="1:11" s="21" customFormat="1" ht="142.5" customHeight="1">
      <c r="A400" s="75">
        <v>8</v>
      </c>
      <c r="B400" s="109" t="s">
        <v>397</v>
      </c>
      <c r="C400" s="99">
        <v>8485</v>
      </c>
      <c r="D400" s="99">
        <v>0</v>
      </c>
      <c r="E400" s="85">
        <v>39083</v>
      </c>
      <c r="F400" s="302"/>
      <c r="G400" s="93" t="s">
        <v>380</v>
      </c>
      <c r="H400" s="100" t="s">
        <v>82</v>
      </c>
      <c r="I400" s="30"/>
      <c r="J400" s="30"/>
      <c r="K400" s="30"/>
    </row>
    <row r="401" spans="1:11" s="21" customFormat="1" ht="147" customHeight="1">
      <c r="A401" s="75">
        <v>9</v>
      </c>
      <c r="B401" s="109" t="s">
        <v>398</v>
      </c>
      <c r="C401" s="99">
        <v>19820</v>
      </c>
      <c r="D401" s="99">
        <v>0</v>
      </c>
      <c r="E401" s="85">
        <v>39083</v>
      </c>
      <c r="F401" s="302"/>
      <c r="G401" s="93" t="s">
        <v>380</v>
      </c>
      <c r="H401" s="100" t="s">
        <v>82</v>
      </c>
      <c r="I401" s="30"/>
      <c r="J401" s="30"/>
      <c r="K401" s="30"/>
    </row>
    <row r="402" spans="1:11" s="21" customFormat="1" ht="138.75" customHeight="1">
      <c r="A402" s="75">
        <v>10</v>
      </c>
      <c r="B402" s="109" t="s">
        <v>395</v>
      </c>
      <c r="C402" s="99">
        <v>22025</v>
      </c>
      <c r="D402" s="99">
        <v>2303.73</v>
      </c>
      <c r="E402" s="85">
        <v>39083</v>
      </c>
      <c r="F402" s="302"/>
      <c r="G402" s="93" t="s">
        <v>380</v>
      </c>
      <c r="H402" s="100" t="s">
        <v>82</v>
      </c>
      <c r="I402" s="30"/>
      <c r="J402" s="30"/>
      <c r="K402" s="30"/>
    </row>
    <row r="403" spans="1:11" s="21" customFormat="1" ht="136.5" customHeight="1">
      <c r="A403" s="75">
        <v>11</v>
      </c>
      <c r="B403" s="109" t="s">
        <v>2280</v>
      </c>
      <c r="C403" s="99">
        <v>12126</v>
      </c>
      <c r="D403" s="99">
        <v>0</v>
      </c>
      <c r="E403" s="85">
        <v>39083</v>
      </c>
      <c r="F403" s="302"/>
      <c r="G403" s="93" t="s">
        <v>380</v>
      </c>
      <c r="H403" s="100" t="s">
        <v>82</v>
      </c>
      <c r="I403" s="30"/>
      <c r="J403" s="30"/>
      <c r="K403" s="30"/>
    </row>
    <row r="404" spans="1:11" s="21" customFormat="1" ht="137.25" customHeight="1">
      <c r="A404" s="75">
        <v>12</v>
      </c>
      <c r="B404" s="109" t="s">
        <v>2280</v>
      </c>
      <c r="C404" s="99">
        <v>12126</v>
      </c>
      <c r="D404" s="99">
        <v>0</v>
      </c>
      <c r="E404" s="85">
        <v>39083</v>
      </c>
      <c r="F404" s="302"/>
      <c r="G404" s="93" t="s">
        <v>380</v>
      </c>
      <c r="H404" s="100" t="s">
        <v>82</v>
      </c>
      <c r="I404" s="30"/>
      <c r="J404" s="30"/>
      <c r="K404" s="30"/>
    </row>
    <row r="405" spans="1:11" s="21" customFormat="1" ht="142.5" customHeight="1">
      <c r="A405" s="75">
        <v>13</v>
      </c>
      <c r="B405" s="109" t="s">
        <v>1426</v>
      </c>
      <c r="C405" s="99">
        <v>10630</v>
      </c>
      <c r="D405" s="99">
        <v>0</v>
      </c>
      <c r="E405" s="85">
        <v>39083</v>
      </c>
      <c r="F405" s="302"/>
      <c r="G405" s="93" t="s">
        <v>380</v>
      </c>
      <c r="H405" s="100" t="s">
        <v>82</v>
      </c>
      <c r="I405" s="30"/>
      <c r="J405" s="30"/>
      <c r="K405" s="30"/>
    </row>
    <row r="406" spans="1:11" s="21" customFormat="1" ht="108.75" customHeight="1">
      <c r="A406" s="75">
        <v>14</v>
      </c>
      <c r="B406" s="109" t="s">
        <v>392</v>
      </c>
      <c r="C406" s="99">
        <v>4094</v>
      </c>
      <c r="D406" s="99">
        <v>0</v>
      </c>
      <c r="E406" s="85">
        <v>39191</v>
      </c>
      <c r="F406" s="302"/>
      <c r="G406" s="93" t="s">
        <v>380</v>
      </c>
      <c r="H406" s="100" t="s">
        <v>82</v>
      </c>
      <c r="I406" s="30"/>
      <c r="J406" s="30"/>
      <c r="K406" s="30"/>
    </row>
    <row r="407" spans="1:11" s="21" customFormat="1" ht="132" customHeight="1">
      <c r="A407" s="75">
        <v>16</v>
      </c>
      <c r="B407" s="109" t="s">
        <v>400</v>
      </c>
      <c r="C407" s="99">
        <v>6760</v>
      </c>
      <c r="D407" s="99">
        <v>0</v>
      </c>
      <c r="E407" s="85">
        <v>39191</v>
      </c>
      <c r="F407" s="302"/>
      <c r="G407" s="93" t="s">
        <v>380</v>
      </c>
      <c r="H407" s="100" t="s">
        <v>82</v>
      </c>
      <c r="I407" s="30"/>
      <c r="J407" s="30"/>
      <c r="K407" s="30"/>
    </row>
    <row r="408" spans="1:8" ht="144.75" customHeight="1">
      <c r="A408" s="75">
        <v>18</v>
      </c>
      <c r="B408" s="109" t="s">
        <v>408</v>
      </c>
      <c r="C408" s="99">
        <v>18721</v>
      </c>
      <c r="D408" s="99">
        <v>1560.09</v>
      </c>
      <c r="E408" s="85">
        <v>39233</v>
      </c>
      <c r="F408" s="302"/>
      <c r="G408" s="93" t="s">
        <v>380</v>
      </c>
      <c r="H408" s="100" t="s">
        <v>82</v>
      </c>
    </row>
    <row r="409" spans="1:11" s="21" customFormat="1" ht="154.5" customHeight="1">
      <c r="A409" s="75">
        <v>19</v>
      </c>
      <c r="B409" s="109" t="s">
        <v>403</v>
      </c>
      <c r="C409" s="99">
        <v>3690</v>
      </c>
      <c r="D409" s="99">
        <v>0</v>
      </c>
      <c r="E409" s="85">
        <v>39333</v>
      </c>
      <c r="F409" s="302"/>
      <c r="G409" s="93" t="s">
        <v>380</v>
      </c>
      <c r="H409" s="100" t="s">
        <v>82</v>
      </c>
      <c r="I409" s="30"/>
      <c r="J409" s="30"/>
      <c r="K409" s="30"/>
    </row>
    <row r="410" spans="1:11" s="21" customFormat="1" ht="147.75" customHeight="1">
      <c r="A410" s="75">
        <v>20</v>
      </c>
      <c r="B410" s="109" t="s">
        <v>1429</v>
      </c>
      <c r="C410" s="99">
        <v>30000</v>
      </c>
      <c r="D410" s="99">
        <v>0</v>
      </c>
      <c r="E410" s="85">
        <v>39333</v>
      </c>
      <c r="F410" s="302"/>
      <c r="G410" s="93" t="s">
        <v>380</v>
      </c>
      <c r="H410" s="100" t="s">
        <v>82</v>
      </c>
      <c r="I410" s="30"/>
      <c r="J410" s="30"/>
      <c r="K410" s="30"/>
    </row>
    <row r="411" spans="1:11" s="21" customFormat="1" ht="150" customHeight="1">
      <c r="A411" s="75">
        <v>21</v>
      </c>
      <c r="B411" s="109" t="s">
        <v>391</v>
      </c>
      <c r="C411" s="99">
        <v>3260</v>
      </c>
      <c r="D411" s="99">
        <v>0</v>
      </c>
      <c r="E411" s="85">
        <v>39334</v>
      </c>
      <c r="F411" s="302"/>
      <c r="G411" s="93" t="s">
        <v>380</v>
      </c>
      <c r="H411" s="100" t="s">
        <v>82</v>
      </c>
      <c r="I411" s="30"/>
      <c r="J411" s="30"/>
      <c r="K411" s="30"/>
    </row>
    <row r="412" spans="1:8" ht="146.25" customHeight="1">
      <c r="A412" s="75">
        <v>22</v>
      </c>
      <c r="B412" s="109" t="s">
        <v>1427</v>
      </c>
      <c r="C412" s="99">
        <v>13500</v>
      </c>
      <c r="D412" s="99">
        <v>168.75</v>
      </c>
      <c r="E412" s="85">
        <v>39443</v>
      </c>
      <c r="F412" s="302"/>
      <c r="G412" s="93" t="s">
        <v>380</v>
      </c>
      <c r="H412" s="100" t="s">
        <v>82</v>
      </c>
    </row>
    <row r="413" spans="1:8" ht="116.25" customHeight="1">
      <c r="A413" s="75">
        <v>24</v>
      </c>
      <c r="B413" s="109" t="s">
        <v>404</v>
      </c>
      <c r="C413" s="99">
        <v>13500</v>
      </c>
      <c r="D413" s="99">
        <v>225</v>
      </c>
      <c r="E413" s="85">
        <v>39443</v>
      </c>
      <c r="F413" s="302"/>
      <c r="G413" s="93" t="s">
        <v>380</v>
      </c>
      <c r="H413" s="100" t="s">
        <v>82</v>
      </c>
    </row>
    <row r="414" spans="1:11" s="21" customFormat="1" ht="155.25" customHeight="1">
      <c r="A414" s="75">
        <v>26</v>
      </c>
      <c r="B414" s="109" t="s">
        <v>396</v>
      </c>
      <c r="C414" s="99">
        <v>10600</v>
      </c>
      <c r="D414" s="99">
        <v>0</v>
      </c>
      <c r="E414" s="85">
        <v>39562</v>
      </c>
      <c r="F414" s="302"/>
      <c r="G414" s="93" t="s">
        <v>380</v>
      </c>
      <c r="H414" s="100" t="s">
        <v>82</v>
      </c>
      <c r="I414" s="30"/>
      <c r="J414" s="30"/>
      <c r="K414" s="30"/>
    </row>
    <row r="415" spans="1:11" s="21" customFormat="1" ht="137.25" customHeight="1">
      <c r="A415" s="75">
        <v>27</v>
      </c>
      <c r="B415" s="109" t="s">
        <v>399</v>
      </c>
      <c r="C415" s="99">
        <v>6900</v>
      </c>
      <c r="D415" s="99">
        <v>0</v>
      </c>
      <c r="E415" s="85">
        <v>39562</v>
      </c>
      <c r="F415" s="302"/>
      <c r="G415" s="93" t="s">
        <v>380</v>
      </c>
      <c r="H415" s="100" t="s">
        <v>82</v>
      </c>
      <c r="I415" s="30"/>
      <c r="J415" s="30"/>
      <c r="K415" s="30"/>
    </row>
    <row r="416" spans="1:8" ht="129" customHeight="1">
      <c r="A416" s="75">
        <v>28</v>
      </c>
      <c r="B416" s="109" t="s">
        <v>405</v>
      </c>
      <c r="C416" s="99">
        <v>14350</v>
      </c>
      <c r="D416" s="99">
        <v>239.16</v>
      </c>
      <c r="E416" s="85">
        <v>39598</v>
      </c>
      <c r="F416" s="302"/>
      <c r="G416" s="93" t="s">
        <v>380</v>
      </c>
      <c r="H416" s="100" t="s">
        <v>82</v>
      </c>
    </row>
    <row r="417" spans="1:8" ht="135.75" customHeight="1">
      <c r="A417" s="75">
        <v>29</v>
      </c>
      <c r="B417" s="109" t="s">
        <v>406</v>
      </c>
      <c r="C417" s="99">
        <v>14350</v>
      </c>
      <c r="D417" s="99">
        <v>239.16</v>
      </c>
      <c r="E417" s="85">
        <v>39598</v>
      </c>
      <c r="F417" s="302"/>
      <c r="G417" s="93" t="s">
        <v>380</v>
      </c>
      <c r="H417" s="100" t="s">
        <v>82</v>
      </c>
    </row>
    <row r="418" spans="1:8" ht="132" customHeight="1">
      <c r="A418" s="75">
        <v>31</v>
      </c>
      <c r="B418" s="109" t="s">
        <v>407</v>
      </c>
      <c r="C418" s="99">
        <v>5550</v>
      </c>
      <c r="D418" s="99">
        <v>0</v>
      </c>
      <c r="E418" s="85">
        <v>39799</v>
      </c>
      <c r="F418" s="302"/>
      <c r="G418" s="93" t="s">
        <v>380</v>
      </c>
      <c r="H418" s="100" t="s">
        <v>82</v>
      </c>
    </row>
    <row r="419" spans="1:11" s="21" customFormat="1" ht="131.25" customHeight="1">
      <c r="A419" s="75">
        <v>32</v>
      </c>
      <c r="B419" s="109" t="s">
        <v>1422</v>
      </c>
      <c r="C419" s="99">
        <v>5699</v>
      </c>
      <c r="D419" s="99">
        <v>0</v>
      </c>
      <c r="E419" s="85">
        <v>39800</v>
      </c>
      <c r="F419" s="302"/>
      <c r="G419" s="93" t="s">
        <v>380</v>
      </c>
      <c r="H419" s="100" t="s">
        <v>82</v>
      </c>
      <c r="I419" s="30"/>
      <c r="J419" s="30"/>
      <c r="K419" s="30"/>
    </row>
    <row r="420" spans="1:8" ht="151.5" customHeight="1">
      <c r="A420" s="75">
        <v>33</v>
      </c>
      <c r="B420" s="109" t="s">
        <v>2277</v>
      </c>
      <c r="C420" s="99">
        <v>9200</v>
      </c>
      <c r="D420" s="99">
        <v>0</v>
      </c>
      <c r="E420" s="85">
        <v>39904</v>
      </c>
      <c r="F420" s="302"/>
      <c r="G420" s="93" t="s">
        <v>380</v>
      </c>
      <c r="H420" s="100" t="s">
        <v>82</v>
      </c>
    </row>
    <row r="421" spans="1:11" s="21" customFormat="1" ht="136.5" customHeight="1">
      <c r="A421" s="75">
        <v>34</v>
      </c>
      <c r="B421" s="109" t="s">
        <v>2278</v>
      </c>
      <c r="C421" s="99">
        <v>6000</v>
      </c>
      <c r="D421" s="99">
        <v>0</v>
      </c>
      <c r="E421" s="85">
        <v>39904</v>
      </c>
      <c r="F421" s="302"/>
      <c r="G421" s="93" t="s">
        <v>380</v>
      </c>
      <c r="H421" s="100" t="s">
        <v>82</v>
      </c>
      <c r="I421" s="30"/>
      <c r="J421" s="30"/>
      <c r="K421" s="30"/>
    </row>
    <row r="422" spans="1:8" ht="141" customHeight="1">
      <c r="A422" s="75">
        <v>35</v>
      </c>
      <c r="B422" s="109" t="s">
        <v>2279</v>
      </c>
      <c r="C422" s="99">
        <v>11000</v>
      </c>
      <c r="D422" s="99">
        <v>392.85</v>
      </c>
      <c r="E422" s="85">
        <v>39904</v>
      </c>
      <c r="F422" s="302"/>
      <c r="G422" s="93" t="s">
        <v>380</v>
      </c>
      <c r="H422" s="100" t="s">
        <v>82</v>
      </c>
    </row>
    <row r="423" spans="1:8" ht="138.75" customHeight="1">
      <c r="A423" s="75">
        <v>36</v>
      </c>
      <c r="B423" s="109" t="s">
        <v>1421</v>
      </c>
      <c r="C423" s="99">
        <v>9080</v>
      </c>
      <c r="D423" s="99">
        <v>0</v>
      </c>
      <c r="E423" s="85">
        <v>39904</v>
      </c>
      <c r="F423" s="302"/>
      <c r="G423" s="93" t="s">
        <v>380</v>
      </c>
      <c r="H423" s="100" t="s">
        <v>82</v>
      </c>
    </row>
    <row r="424" spans="1:8" ht="136.5" customHeight="1">
      <c r="A424" s="75">
        <v>37</v>
      </c>
      <c r="B424" s="109" t="s">
        <v>1423</v>
      </c>
      <c r="C424" s="99">
        <v>13620</v>
      </c>
      <c r="D424" s="99">
        <v>156.69</v>
      </c>
      <c r="E424" s="85">
        <v>39904</v>
      </c>
      <c r="F424" s="302"/>
      <c r="G424" s="93" t="s">
        <v>380</v>
      </c>
      <c r="H424" s="100" t="s">
        <v>82</v>
      </c>
    </row>
    <row r="425" spans="1:8" ht="156" customHeight="1">
      <c r="A425" s="75">
        <v>38</v>
      </c>
      <c r="B425" s="109" t="s">
        <v>1424</v>
      </c>
      <c r="C425" s="99">
        <v>12132</v>
      </c>
      <c r="D425" s="99">
        <v>101.19</v>
      </c>
      <c r="E425" s="85">
        <v>39904</v>
      </c>
      <c r="F425" s="302"/>
      <c r="G425" s="93" t="s">
        <v>380</v>
      </c>
      <c r="H425" s="100" t="s">
        <v>82</v>
      </c>
    </row>
    <row r="426" spans="1:11" s="21" customFormat="1" ht="146.25" customHeight="1">
      <c r="A426" s="75">
        <v>39</v>
      </c>
      <c r="B426" s="109" t="s">
        <v>1425</v>
      </c>
      <c r="C426" s="99">
        <v>8034</v>
      </c>
      <c r="D426" s="99">
        <v>0</v>
      </c>
      <c r="E426" s="85">
        <v>39904</v>
      </c>
      <c r="F426" s="302"/>
      <c r="G426" s="93" t="s">
        <v>380</v>
      </c>
      <c r="H426" s="100" t="s">
        <v>82</v>
      </c>
      <c r="I426" s="30"/>
      <c r="J426" s="30"/>
      <c r="K426" s="30"/>
    </row>
    <row r="427" spans="1:8" ht="135.75" customHeight="1">
      <c r="A427" s="75">
        <v>40</v>
      </c>
      <c r="B427" s="109" t="s">
        <v>389</v>
      </c>
      <c r="C427" s="99">
        <v>12700</v>
      </c>
      <c r="D427" s="99">
        <v>0</v>
      </c>
      <c r="E427" s="85">
        <v>39940</v>
      </c>
      <c r="F427" s="302"/>
      <c r="G427" s="93" t="s">
        <v>380</v>
      </c>
      <c r="H427" s="100" t="s">
        <v>82</v>
      </c>
    </row>
    <row r="428" spans="1:8" ht="146.25" customHeight="1">
      <c r="A428" s="75">
        <v>42</v>
      </c>
      <c r="B428" s="109" t="s">
        <v>1428</v>
      </c>
      <c r="C428" s="99">
        <v>6360</v>
      </c>
      <c r="D428" s="99">
        <v>0</v>
      </c>
      <c r="E428" s="85">
        <v>40305</v>
      </c>
      <c r="F428" s="302"/>
      <c r="G428" s="93" t="s">
        <v>380</v>
      </c>
      <c r="H428" s="100" t="s">
        <v>82</v>
      </c>
    </row>
    <row r="429" spans="1:11" s="21" customFormat="1" ht="164.25" customHeight="1">
      <c r="A429" s="75">
        <v>43</v>
      </c>
      <c r="B429" s="109" t="s">
        <v>390</v>
      </c>
      <c r="C429" s="99">
        <v>42000</v>
      </c>
      <c r="D429" s="99">
        <v>31500</v>
      </c>
      <c r="E429" s="85">
        <v>40332</v>
      </c>
      <c r="F429" s="302"/>
      <c r="G429" s="93" t="s">
        <v>380</v>
      </c>
      <c r="H429" s="100" t="s">
        <v>82</v>
      </c>
      <c r="I429" s="30"/>
      <c r="J429" s="30"/>
      <c r="K429" s="30"/>
    </row>
    <row r="430" spans="1:11" s="21" customFormat="1" ht="144" customHeight="1">
      <c r="A430" s="75">
        <v>45</v>
      </c>
      <c r="B430" s="110" t="s">
        <v>1430</v>
      </c>
      <c r="C430" s="99">
        <v>10000</v>
      </c>
      <c r="D430" s="99">
        <v>0</v>
      </c>
      <c r="E430" s="85">
        <v>40627</v>
      </c>
      <c r="F430" s="302"/>
      <c r="G430" s="93" t="s">
        <v>380</v>
      </c>
      <c r="H430" s="100" t="s">
        <v>82</v>
      </c>
      <c r="I430" s="30"/>
      <c r="J430" s="30"/>
      <c r="K430" s="30"/>
    </row>
    <row r="431" spans="1:11" s="21" customFormat="1" ht="132" customHeight="1">
      <c r="A431" s="75">
        <v>46</v>
      </c>
      <c r="B431" s="109" t="s">
        <v>1431</v>
      </c>
      <c r="C431" s="96">
        <v>7400</v>
      </c>
      <c r="D431" s="96">
        <v>0</v>
      </c>
      <c r="E431" s="111">
        <v>40879</v>
      </c>
      <c r="F431" s="302"/>
      <c r="G431" s="93" t="s">
        <v>380</v>
      </c>
      <c r="H431" s="100" t="s">
        <v>82</v>
      </c>
      <c r="I431" s="30"/>
      <c r="J431" s="30"/>
      <c r="K431" s="30"/>
    </row>
    <row r="432" spans="1:11" s="21" customFormat="1" ht="134.25" customHeight="1">
      <c r="A432" s="75">
        <v>48</v>
      </c>
      <c r="B432" s="109" t="s">
        <v>1436</v>
      </c>
      <c r="C432" s="96">
        <v>27389</v>
      </c>
      <c r="D432" s="96">
        <v>0</v>
      </c>
      <c r="E432" s="111">
        <v>41227</v>
      </c>
      <c r="F432" s="302"/>
      <c r="G432" s="93" t="s">
        <v>380</v>
      </c>
      <c r="H432" s="100" t="s">
        <v>82</v>
      </c>
      <c r="I432" s="30"/>
      <c r="J432" s="30"/>
      <c r="K432" s="30"/>
    </row>
    <row r="433" spans="1:11" s="21" customFormat="1" ht="137.25" customHeight="1">
      <c r="A433" s="75">
        <v>49</v>
      </c>
      <c r="B433" s="109" t="s">
        <v>1434</v>
      </c>
      <c r="C433" s="96">
        <v>4609</v>
      </c>
      <c r="D433" s="96">
        <v>0</v>
      </c>
      <c r="E433" s="111">
        <v>41242</v>
      </c>
      <c r="F433" s="302"/>
      <c r="G433" s="93" t="s">
        <v>380</v>
      </c>
      <c r="H433" s="100" t="s">
        <v>82</v>
      </c>
      <c r="I433" s="30"/>
      <c r="J433" s="30"/>
      <c r="K433" s="30"/>
    </row>
    <row r="434" spans="1:11" s="21" customFormat="1" ht="127.5" customHeight="1">
      <c r="A434" s="75">
        <v>50</v>
      </c>
      <c r="B434" s="109" t="s">
        <v>1434</v>
      </c>
      <c r="C434" s="96">
        <v>41482.8</v>
      </c>
      <c r="D434" s="96">
        <v>18653.26</v>
      </c>
      <c r="E434" s="111">
        <v>41242</v>
      </c>
      <c r="F434" s="302"/>
      <c r="G434" s="93" t="s">
        <v>380</v>
      </c>
      <c r="H434" s="100" t="s">
        <v>82</v>
      </c>
      <c r="I434" s="30"/>
      <c r="J434" s="30"/>
      <c r="K434" s="30"/>
    </row>
    <row r="435" spans="1:11" s="21" customFormat="1" ht="143.25" customHeight="1">
      <c r="A435" s="75">
        <v>51</v>
      </c>
      <c r="B435" s="109" t="s">
        <v>1432</v>
      </c>
      <c r="C435" s="96">
        <v>5826.7</v>
      </c>
      <c r="D435" s="96">
        <v>0</v>
      </c>
      <c r="E435" s="111">
        <v>41243</v>
      </c>
      <c r="F435" s="302"/>
      <c r="G435" s="93" t="s">
        <v>380</v>
      </c>
      <c r="H435" s="100" t="s">
        <v>82</v>
      </c>
      <c r="I435" s="30"/>
      <c r="J435" s="30"/>
      <c r="K435" s="30"/>
    </row>
    <row r="436" spans="1:11" s="21" customFormat="1" ht="117" customHeight="1">
      <c r="A436" s="75">
        <v>52</v>
      </c>
      <c r="B436" s="109" t="s">
        <v>1432</v>
      </c>
      <c r="C436" s="96">
        <v>5826.7</v>
      </c>
      <c r="D436" s="96">
        <v>0</v>
      </c>
      <c r="E436" s="111">
        <v>41243</v>
      </c>
      <c r="F436" s="302"/>
      <c r="G436" s="93" t="s">
        <v>380</v>
      </c>
      <c r="H436" s="100" t="s">
        <v>82</v>
      </c>
      <c r="I436" s="30"/>
      <c r="J436" s="30"/>
      <c r="K436" s="30"/>
    </row>
    <row r="437" spans="1:8" ht="134.25" customHeight="1">
      <c r="A437" s="75">
        <v>53</v>
      </c>
      <c r="B437" s="109" t="s">
        <v>1433</v>
      </c>
      <c r="C437" s="96">
        <v>533.9</v>
      </c>
      <c r="D437" s="96">
        <v>533.9</v>
      </c>
      <c r="E437" s="111">
        <v>41243</v>
      </c>
      <c r="F437" s="302"/>
      <c r="G437" s="93" t="s">
        <v>380</v>
      </c>
      <c r="H437" s="100" t="s">
        <v>82</v>
      </c>
    </row>
    <row r="438" spans="1:256" s="3" customFormat="1" ht="144" customHeight="1">
      <c r="A438" s="75">
        <v>54</v>
      </c>
      <c r="B438" s="112" t="s">
        <v>2189</v>
      </c>
      <c r="C438" s="113">
        <v>4805.1</v>
      </c>
      <c r="D438" s="114">
        <v>0</v>
      </c>
      <c r="E438" s="115" t="s">
        <v>2190</v>
      </c>
      <c r="F438" s="302"/>
      <c r="G438" s="93" t="s">
        <v>380</v>
      </c>
      <c r="H438" s="100" t="s">
        <v>82</v>
      </c>
      <c r="I438" s="30"/>
      <c r="J438" s="30"/>
      <c r="K438" s="30"/>
      <c r="L438" s="1"/>
      <c r="M438" s="2"/>
      <c r="N438" s="15"/>
      <c r="O438" s="31"/>
      <c r="P438" s="32"/>
      <c r="Q438" s="13"/>
      <c r="R438" s="33"/>
      <c r="S438" s="1"/>
      <c r="T438" s="1"/>
      <c r="U438" s="2"/>
      <c r="V438" s="15"/>
      <c r="W438" s="31"/>
      <c r="X438" s="32"/>
      <c r="Y438" s="13"/>
      <c r="Z438" s="33"/>
      <c r="AA438" s="1"/>
      <c r="AB438" s="1"/>
      <c r="AC438" s="2"/>
      <c r="AD438" s="15"/>
      <c r="AE438" s="31"/>
      <c r="AF438" s="32"/>
      <c r="AG438" s="13"/>
      <c r="AH438" s="33"/>
      <c r="AI438" s="1"/>
      <c r="AJ438" s="1"/>
      <c r="AK438" s="2"/>
      <c r="AL438" s="15"/>
      <c r="AM438" s="31"/>
      <c r="AN438" s="32"/>
      <c r="AO438" s="13"/>
      <c r="AP438" s="33"/>
      <c r="AQ438" s="1"/>
      <c r="AR438" s="1"/>
      <c r="AS438" s="2"/>
      <c r="AT438" s="15"/>
      <c r="AU438" s="31"/>
      <c r="AV438" s="32"/>
      <c r="AW438" s="13"/>
      <c r="AX438" s="33"/>
      <c r="AY438" s="1"/>
      <c r="AZ438" s="1"/>
      <c r="BA438" s="2"/>
      <c r="BB438" s="15"/>
      <c r="BC438" s="31"/>
      <c r="BD438" s="32"/>
      <c r="BE438" s="13"/>
      <c r="BF438" s="33"/>
      <c r="BG438" s="1"/>
      <c r="BH438" s="1"/>
      <c r="BI438" s="2"/>
      <c r="BJ438" s="15"/>
      <c r="BK438" s="31"/>
      <c r="BL438" s="32"/>
      <c r="BM438" s="13"/>
      <c r="BN438" s="33"/>
      <c r="BO438" s="1"/>
      <c r="BP438" s="1"/>
      <c r="BQ438" s="2"/>
      <c r="BR438" s="15"/>
      <c r="BS438" s="31"/>
      <c r="BT438" s="32"/>
      <c r="BU438" s="13"/>
      <c r="BV438" s="33"/>
      <c r="BW438" s="1"/>
      <c r="BX438" s="1"/>
      <c r="BY438" s="2"/>
      <c r="BZ438" s="15"/>
      <c r="CA438" s="31"/>
      <c r="CB438" s="32"/>
      <c r="CC438" s="13"/>
      <c r="CD438" s="33"/>
      <c r="CE438" s="1"/>
      <c r="CF438" s="1"/>
      <c r="CG438" s="2"/>
      <c r="CH438" s="15"/>
      <c r="CI438" s="31"/>
      <c r="CJ438" s="32"/>
      <c r="CK438" s="13"/>
      <c r="CL438" s="33"/>
      <c r="CM438" s="1"/>
      <c r="CN438" s="1"/>
      <c r="CO438" s="2"/>
      <c r="CP438" s="15"/>
      <c r="CQ438" s="31"/>
      <c r="CR438" s="32"/>
      <c r="CS438" s="13"/>
      <c r="CT438" s="33"/>
      <c r="CU438" s="1"/>
      <c r="CV438" s="1"/>
      <c r="CW438" s="2"/>
      <c r="CX438" s="15"/>
      <c r="CY438" s="31"/>
      <c r="CZ438" s="32"/>
      <c r="DA438" s="13"/>
      <c r="DB438" s="33"/>
      <c r="DC438" s="1"/>
      <c r="DD438" s="1"/>
      <c r="DE438" s="2"/>
      <c r="DF438" s="15"/>
      <c r="DG438" s="31"/>
      <c r="DH438" s="32"/>
      <c r="DI438" s="13"/>
      <c r="DJ438" s="33"/>
      <c r="DK438" s="1"/>
      <c r="DL438" s="1"/>
      <c r="DM438" s="2"/>
      <c r="DN438" s="15"/>
      <c r="DO438" s="31"/>
      <c r="DP438" s="32"/>
      <c r="DQ438" s="13"/>
      <c r="DR438" s="33"/>
      <c r="DS438" s="1"/>
      <c r="DT438" s="1"/>
      <c r="DU438" s="2"/>
      <c r="DV438" s="15"/>
      <c r="DW438" s="31"/>
      <c r="DX438" s="32"/>
      <c r="DY438" s="13"/>
      <c r="DZ438" s="33"/>
      <c r="EA438" s="1"/>
      <c r="EB438" s="1"/>
      <c r="EC438" s="2"/>
      <c r="ED438" s="15"/>
      <c r="EE438" s="31"/>
      <c r="EF438" s="32"/>
      <c r="EG438" s="13"/>
      <c r="EH438" s="33"/>
      <c r="EI438" s="1"/>
      <c r="EJ438" s="1"/>
      <c r="EK438" s="2"/>
      <c r="EL438" s="15"/>
      <c r="EM438" s="31"/>
      <c r="EN438" s="32"/>
      <c r="EO438" s="13"/>
      <c r="EP438" s="33"/>
      <c r="EQ438" s="1"/>
      <c r="ER438" s="1"/>
      <c r="ES438" s="2"/>
      <c r="ET438" s="15"/>
      <c r="EU438" s="31"/>
      <c r="EV438" s="32"/>
      <c r="EW438" s="13"/>
      <c r="EX438" s="33"/>
      <c r="EY438" s="1"/>
      <c r="EZ438" s="1"/>
      <c r="FA438" s="2"/>
      <c r="FB438" s="15"/>
      <c r="FC438" s="31"/>
      <c r="FD438" s="32"/>
      <c r="FE438" s="13"/>
      <c r="FF438" s="33"/>
      <c r="FG438" s="1"/>
      <c r="FH438" s="1"/>
      <c r="FI438" s="2"/>
      <c r="FJ438" s="15"/>
      <c r="FK438" s="31"/>
      <c r="FL438" s="32"/>
      <c r="FM438" s="13"/>
      <c r="FN438" s="33"/>
      <c r="FO438" s="1"/>
      <c r="FP438" s="1"/>
      <c r="FQ438" s="2"/>
      <c r="FR438" s="15"/>
      <c r="FS438" s="31"/>
      <c r="FT438" s="32"/>
      <c r="FU438" s="13"/>
      <c r="FV438" s="33"/>
      <c r="FW438" s="1"/>
      <c r="FX438" s="1"/>
      <c r="FY438" s="2"/>
      <c r="FZ438" s="15"/>
      <c r="GA438" s="31"/>
      <c r="GB438" s="32"/>
      <c r="GC438" s="13"/>
      <c r="GD438" s="33"/>
      <c r="GE438" s="1"/>
      <c r="GF438" s="1"/>
      <c r="GG438" s="2"/>
      <c r="GH438" s="15"/>
      <c r="GI438" s="31"/>
      <c r="GJ438" s="32"/>
      <c r="GK438" s="13"/>
      <c r="GL438" s="33"/>
      <c r="GM438" s="1"/>
      <c r="GN438" s="1"/>
      <c r="GO438" s="2"/>
      <c r="GP438" s="15"/>
      <c r="GQ438" s="31"/>
      <c r="GR438" s="32"/>
      <c r="GS438" s="13"/>
      <c r="GT438" s="33"/>
      <c r="GU438" s="1"/>
      <c r="GV438" s="1"/>
      <c r="GW438" s="2"/>
      <c r="GX438" s="15"/>
      <c r="GY438" s="31"/>
      <c r="GZ438" s="32"/>
      <c r="HA438" s="13"/>
      <c r="HB438" s="33"/>
      <c r="HC438" s="1"/>
      <c r="HD438" s="1"/>
      <c r="HE438" s="2"/>
      <c r="HF438" s="15"/>
      <c r="HG438" s="31"/>
      <c r="HH438" s="32"/>
      <c r="HI438" s="13"/>
      <c r="HJ438" s="33"/>
      <c r="HK438" s="1"/>
      <c r="HL438" s="1"/>
      <c r="HM438" s="2"/>
      <c r="HN438" s="15"/>
      <c r="HO438" s="31"/>
      <c r="HP438" s="32"/>
      <c r="HQ438" s="13"/>
      <c r="HR438" s="33"/>
      <c r="HS438" s="1"/>
      <c r="HT438" s="1"/>
      <c r="HU438" s="2"/>
      <c r="HV438" s="15"/>
      <c r="HW438" s="31"/>
      <c r="HX438" s="32"/>
      <c r="HY438" s="13"/>
      <c r="HZ438" s="33"/>
      <c r="IA438" s="1"/>
      <c r="IB438" s="1"/>
      <c r="IC438" s="2"/>
      <c r="ID438" s="15"/>
      <c r="IE438" s="31"/>
      <c r="IF438" s="32"/>
      <c r="IG438" s="13"/>
      <c r="IH438" s="33"/>
      <c r="II438" s="1"/>
      <c r="IJ438" s="1"/>
      <c r="IK438" s="2"/>
      <c r="IL438" s="15"/>
      <c r="IM438" s="31"/>
      <c r="IN438" s="32"/>
      <c r="IO438" s="13"/>
      <c r="IP438" s="33"/>
      <c r="IQ438" s="1"/>
      <c r="IR438" s="1"/>
      <c r="IS438" s="2"/>
      <c r="IT438" s="15"/>
      <c r="IU438" s="31"/>
      <c r="IV438" s="32"/>
    </row>
    <row r="439" spans="1:11" s="21" customFormat="1" ht="133.5" customHeight="1">
      <c r="A439" s="75">
        <v>55</v>
      </c>
      <c r="B439" s="109" t="s">
        <v>1435</v>
      </c>
      <c r="C439" s="96">
        <v>13168.4</v>
      </c>
      <c r="D439" s="96">
        <v>0</v>
      </c>
      <c r="E439" s="111">
        <v>41256</v>
      </c>
      <c r="F439" s="302"/>
      <c r="G439" s="93" t="s">
        <v>380</v>
      </c>
      <c r="H439" s="100" t="s">
        <v>82</v>
      </c>
      <c r="I439" s="30"/>
      <c r="J439" s="30"/>
      <c r="K439" s="30"/>
    </row>
    <row r="440" spans="1:256" s="3" customFormat="1" ht="131.25" customHeight="1">
      <c r="A440" s="75">
        <v>56</v>
      </c>
      <c r="B440" s="90" t="s">
        <v>2186</v>
      </c>
      <c r="C440" s="91">
        <v>20350</v>
      </c>
      <c r="D440" s="116">
        <v>0</v>
      </c>
      <c r="E440" s="117" t="s">
        <v>2187</v>
      </c>
      <c r="F440" s="302"/>
      <c r="G440" s="93" t="s">
        <v>380</v>
      </c>
      <c r="H440" s="100" t="s">
        <v>82</v>
      </c>
      <c r="I440" s="30"/>
      <c r="J440" s="30"/>
      <c r="K440" s="30"/>
      <c r="L440" s="1"/>
      <c r="M440" s="2"/>
      <c r="N440" s="15"/>
      <c r="O440" s="31"/>
      <c r="P440" s="32"/>
      <c r="Q440" s="13"/>
      <c r="R440" s="33"/>
      <c r="S440" s="1"/>
      <c r="T440" s="1"/>
      <c r="U440" s="2"/>
      <c r="V440" s="15"/>
      <c r="W440" s="31"/>
      <c r="X440" s="32"/>
      <c r="Y440" s="13"/>
      <c r="Z440" s="33"/>
      <c r="AA440" s="1"/>
      <c r="AB440" s="1"/>
      <c r="AC440" s="2"/>
      <c r="AD440" s="15"/>
      <c r="AE440" s="31"/>
      <c r="AF440" s="32"/>
      <c r="AG440" s="13"/>
      <c r="AH440" s="33"/>
      <c r="AI440" s="1"/>
      <c r="AJ440" s="1"/>
      <c r="AK440" s="2"/>
      <c r="AL440" s="15"/>
      <c r="AM440" s="31"/>
      <c r="AN440" s="32"/>
      <c r="AO440" s="13"/>
      <c r="AP440" s="33"/>
      <c r="AQ440" s="1"/>
      <c r="AR440" s="1"/>
      <c r="AS440" s="2"/>
      <c r="AT440" s="15"/>
      <c r="AU440" s="31"/>
      <c r="AV440" s="32"/>
      <c r="AW440" s="13"/>
      <c r="AX440" s="33"/>
      <c r="AY440" s="1"/>
      <c r="AZ440" s="1"/>
      <c r="BA440" s="2"/>
      <c r="BB440" s="15"/>
      <c r="BC440" s="31"/>
      <c r="BD440" s="32"/>
      <c r="BE440" s="13"/>
      <c r="BF440" s="33"/>
      <c r="BG440" s="1"/>
      <c r="BH440" s="1"/>
      <c r="BI440" s="2"/>
      <c r="BJ440" s="15"/>
      <c r="BK440" s="31"/>
      <c r="BL440" s="32"/>
      <c r="BM440" s="13"/>
      <c r="BN440" s="33"/>
      <c r="BO440" s="1"/>
      <c r="BP440" s="1"/>
      <c r="BQ440" s="2"/>
      <c r="BR440" s="15"/>
      <c r="BS440" s="31"/>
      <c r="BT440" s="32"/>
      <c r="BU440" s="13"/>
      <c r="BV440" s="33"/>
      <c r="BW440" s="1"/>
      <c r="BX440" s="1"/>
      <c r="BY440" s="2"/>
      <c r="BZ440" s="15"/>
      <c r="CA440" s="31"/>
      <c r="CB440" s="32"/>
      <c r="CC440" s="13"/>
      <c r="CD440" s="33"/>
      <c r="CE440" s="1"/>
      <c r="CF440" s="1"/>
      <c r="CG440" s="2"/>
      <c r="CH440" s="15"/>
      <c r="CI440" s="31"/>
      <c r="CJ440" s="32"/>
      <c r="CK440" s="13"/>
      <c r="CL440" s="33"/>
      <c r="CM440" s="1"/>
      <c r="CN440" s="1"/>
      <c r="CO440" s="2"/>
      <c r="CP440" s="15"/>
      <c r="CQ440" s="31"/>
      <c r="CR440" s="32"/>
      <c r="CS440" s="13"/>
      <c r="CT440" s="33"/>
      <c r="CU440" s="1"/>
      <c r="CV440" s="1"/>
      <c r="CW440" s="2"/>
      <c r="CX440" s="15"/>
      <c r="CY440" s="31"/>
      <c r="CZ440" s="32"/>
      <c r="DA440" s="13"/>
      <c r="DB440" s="33"/>
      <c r="DC440" s="1"/>
      <c r="DD440" s="1"/>
      <c r="DE440" s="2"/>
      <c r="DF440" s="15"/>
      <c r="DG440" s="31"/>
      <c r="DH440" s="32"/>
      <c r="DI440" s="13"/>
      <c r="DJ440" s="33"/>
      <c r="DK440" s="1"/>
      <c r="DL440" s="1"/>
      <c r="DM440" s="2"/>
      <c r="DN440" s="15"/>
      <c r="DO440" s="31"/>
      <c r="DP440" s="32"/>
      <c r="DQ440" s="13"/>
      <c r="DR440" s="33"/>
      <c r="DS440" s="1"/>
      <c r="DT440" s="1"/>
      <c r="DU440" s="2"/>
      <c r="DV440" s="15"/>
      <c r="DW440" s="31"/>
      <c r="DX440" s="32"/>
      <c r="DY440" s="13"/>
      <c r="DZ440" s="33"/>
      <c r="EA440" s="1"/>
      <c r="EB440" s="1"/>
      <c r="EC440" s="2"/>
      <c r="ED440" s="15"/>
      <c r="EE440" s="31"/>
      <c r="EF440" s="32"/>
      <c r="EG440" s="13"/>
      <c r="EH440" s="33"/>
      <c r="EI440" s="1"/>
      <c r="EJ440" s="1"/>
      <c r="EK440" s="2"/>
      <c r="EL440" s="15"/>
      <c r="EM440" s="31"/>
      <c r="EN440" s="32"/>
      <c r="EO440" s="13"/>
      <c r="EP440" s="33"/>
      <c r="EQ440" s="1"/>
      <c r="ER440" s="1"/>
      <c r="ES440" s="2"/>
      <c r="ET440" s="15"/>
      <c r="EU440" s="31"/>
      <c r="EV440" s="32"/>
      <c r="EW440" s="13"/>
      <c r="EX440" s="33"/>
      <c r="EY440" s="1"/>
      <c r="EZ440" s="1"/>
      <c r="FA440" s="2"/>
      <c r="FB440" s="15"/>
      <c r="FC440" s="31"/>
      <c r="FD440" s="32"/>
      <c r="FE440" s="13"/>
      <c r="FF440" s="33"/>
      <c r="FG440" s="1"/>
      <c r="FH440" s="1"/>
      <c r="FI440" s="2"/>
      <c r="FJ440" s="15"/>
      <c r="FK440" s="31"/>
      <c r="FL440" s="32"/>
      <c r="FM440" s="13"/>
      <c r="FN440" s="33"/>
      <c r="FO440" s="1"/>
      <c r="FP440" s="1"/>
      <c r="FQ440" s="2"/>
      <c r="FR440" s="15"/>
      <c r="FS440" s="31"/>
      <c r="FT440" s="32"/>
      <c r="FU440" s="13"/>
      <c r="FV440" s="33"/>
      <c r="FW440" s="1"/>
      <c r="FX440" s="1"/>
      <c r="FY440" s="2"/>
      <c r="FZ440" s="15"/>
      <c r="GA440" s="31"/>
      <c r="GB440" s="32"/>
      <c r="GC440" s="13"/>
      <c r="GD440" s="33"/>
      <c r="GE440" s="1"/>
      <c r="GF440" s="1"/>
      <c r="GG440" s="2"/>
      <c r="GH440" s="15"/>
      <c r="GI440" s="31"/>
      <c r="GJ440" s="32"/>
      <c r="GK440" s="13"/>
      <c r="GL440" s="33"/>
      <c r="GM440" s="1"/>
      <c r="GN440" s="1"/>
      <c r="GO440" s="2"/>
      <c r="GP440" s="15"/>
      <c r="GQ440" s="31"/>
      <c r="GR440" s="32"/>
      <c r="GS440" s="13"/>
      <c r="GT440" s="33"/>
      <c r="GU440" s="1"/>
      <c r="GV440" s="1"/>
      <c r="GW440" s="2"/>
      <c r="GX440" s="15"/>
      <c r="GY440" s="31"/>
      <c r="GZ440" s="32"/>
      <c r="HA440" s="13"/>
      <c r="HB440" s="33"/>
      <c r="HC440" s="1"/>
      <c r="HD440" s="1"/>
      <c r="HE440" s="2"/>
      <c r="HF440" s="15"/>
      <c r="HG440" s="31"/>
      <c r="HH440" s="32"/>
      <c r="HI440" s="13"/>
      <c r="HJ440" s="33"/>
      <c r="HK440" s="1"/>
      <c r="HL440" s="1"/>
      <c r="HM440" s="2"/>
      <c r="HN440" s="15"/>
      <c r="HO440" s="31"/>
      <c r="HP440" s="32"/>
      <c r="HQ440" s="13"/>
      <c r="HR440" s="33"/>
      <c r="HS440" s="1"/>
      <c r="HT440" s="1"/>
      <c r="HU440" s="2"/>
      <c r="HV440" s="15"/>
      <c r="HW440" s="31"/>
      <c r="HX440" s="32"/>
      <c r="HY440" s="13"/>
      <c r="HZ440" s="33"/>
      <c r="IA440" s="1"/>
      <c r="IB440" s="1"/>
      <c r="IC440" s="2"/>
      <c r="ID440" s="15"/>
      <c r="IE440" s="31"/>
      <c r="IF440" s="32"/>
      <c r="IG440" s="13"/>
      <c r="IH440" s="33"/>
      <c r="II440" s="1"/>
      <c r="IJ440" s="1"/>
      <c r="IK440" s="2"/>
      <c r="IL440" s="15"/>
      <c r="IM440" s="31"/>
      <c r="IN440" s="32"/>
      <c r="IO440" s="13"/>
      <c r="IP440" s="33"/>
      <c r="IQ440" s="1"/>
      <c r="IR440" s="1"/>
      <c r="IS440" s="2"/>
      <c r="IT440" s="15"/>
      <c r="IU440" s="31"/>
      <c r="IV440" s="32"/>
    </row>
    <row r="441" spans="1:256" s="3" customFormat="1" ht="131.25" customHeight="1">
      <c r="A441" s="75">
        <v>57</v>
      </c>
      <c r="B441" s="90" t="s">
        <v>2186</v>
      </c>
      <c r="C441" s="91">
        <v>20350</v>
      </c>
      <c r="D441" s="116">
        <v>0</v>
      </c>
      <c r="E441" s="117" t="s">
        <v>2187</v>
      </c>
      <c r="F441" s="302"/>
      <c r="G441" s="93" t="s">
        <v>380</v>
      </c>
      <c r="H441" s="100" t="s">
        <v>82</v>
      </c>
      <c r="I441" s="30"/>
      <c r="J441" s="30"/>
      <c r="K441" s="30"/>
      <c r="L441" s="1"/>
      <c r="M441" s="2"/>
      <c r="N441" s="15"/>
      <c r="O441" s="31"/>
      <c r="P441" s="32"/>
      <c r="Q441" s="13"/>
      <c r="R441" s="33"/>
      <c r="S441" s="1"/>
      <c r="T441" s="1"/>
      <c r="U441" s="2"/>
      <c r="V441" s="15"/>
      <c r="W441" s="31"/>
      <c r="X441" s="32"/>
      <c r="Y441" s="13"/>
      <c r="Z441" s="33"/>
      <c r="AA441" s="1"/>
      <c r="AB441" s="1"/>
      <c r="AC441" s="2"/>
      <c r="AD441" s="15"/>
      <c r="AE441" s="31"/>
      <c r="AF441" s="32"/>
      <c r="AG441" s="13"/>
      <c r="AH441" s="33"/>
      <c r="AI441" s="1"/>
      <c r="AJ441" s="1"/>
      <c r="AK441" s="2"/>
      <c r="AL441" s="15"/>
      <c r="AM441" s="31"/>
      <c r="AN441" s="32"/>
      <c r="AO441" s="13"/>
      <c r="AP441" s="33"/>
      <c r="AQ441" s="1"/>
      <c r="AR441" s="1"/>
      <c r="AS441" s="2"/>
      <c r="AT441" s="15"/>
      <c r="AU441" s="31"/>
      <c r="AV441" s="32"/>
      <c r="AW441" s="13"/>
      <c r="AX441" s="33"/>
      <c r="AY441" s="1"/>
      <c r="AZ441" s="1"/>
      <c r="BA441" s="2"/>
      <c r="BB441" s="15"/>
      <c r="BC441" s="31"/>
      <c r="BD441" s="32"/>
      <c r="BE441" s="13"/>
      <c r="BF441" s="33"/>
      <c r="BG441" s="1"/>
      <c r="BH441" s="1"/>
      <c r="BI441" s="2"/>
      <c r="BJ441" s="15"/>
      <c r="BK441" s="31"/>
      <c r="BL441" s="32"/>
      <c r="BM441" s="13"/>
      <c r="BN441" s="33"/>
      <c r="BO441" s="1"/>
      <c r="BP441" s="1"/>
      <c r="BQ441" s="2"/>
      <c r="BR441" s="15"/>
      <c r="BS441" s="31"/>
      <c r="BT441" s="32"/>
      <c r="BU441" s="13"/>
      <c r="BV441" s="33"/>
      <c r="BW441" s="1"/>
      <c r="BX441" s="1"/>
      <c r="BY441" s="2"/>
      <c r="BZ441" s="15"/>
      <c r="CA441" s="31"/>
      <c r="CB441" s="32"/>
      <c r="CC441" s="13"/>
      <c r="CD441" s="33"/>
      <c r="CE441" s="1"/>
      <c r="CF441" s="1"/>
      <c r="CG441" s="2"/>
      <c r="CH441" s="15"/>
      <c r="CI441" s="31"/>
      <c r="CJ441" s="32"/>
      <c r="CK441" s="13"/>
      <c r="CL441" s="33"/>
      <c r="CM441" s="1"/>
      <c r="CN441" s="1"/>
      <c r="CO441" s="2"/>
      <c r="CP441" s="15"/>
      <c r="CQ441" s="31"/>
      <c r="CR441" s="32"/>
      <c r="CS441" s="13"/>
      <c r="CT441" s="33"/>
      <c r="CU441" s="1"/>
      <c r="CV441" s="1"/>
      <c r="CW441" s="2"/>
      <c r="CX441" s="15"/>
      <c r="CY441" s="31"/>
      <c r="CZ441" s="32"/>
      <c r="DA441" s="13"/>
      <c r="DB441" s="33"/>
      <c r="DC441" s="1"/>
      <c r="DD441" s="1"/>
      <c r="DE441" s="2"/>
      <c r="DF441" s="15"/>
      <c r="DG441" s="31"/>
      <c r="DH441" s="32"/>
      <c r="DI441" s="13"/>
      <c r="DJ441" s="33"/>
      <c r="DK441" s="1"/>
      <c r="DL441" s="1"/>
      <c r="DM441" s="2"/>
      <c r="DN441" s="15"/>
      <c r="DO441" s="31"/>
      <c r="DP441" s="32"/>
      <c r="DQ441" s="13"/>
      <c r="DR441" s="33"/>
      <c r="DS441" s="1"/>
      <c r="DT441" s="1"/>
      <c r="DU441" s="2"/>
      <c r="DV441" s="15"/>
      <c r="DW441" s="31"/>
      <c r="DX441" s="32"/>
      <c r="DY441" s="13"/>
      <c r="DZ441" s="33"/>
      <c r="EA441" s="1"/>
      <c r="EB441" s="1"/>
      <c r="EC441" s="2"/>
      <c r="ED441" s="15"/>
      <c r="EE441" s="31"/>
      <c r="EF441" s="32"/>
      <c r="EG441" s="13"/>
      <c r="EH441" s="33"/>
      <c r="EI441" s="1"/>
      <c r="EJ441" s="1"/>
      <c r="EK441" s="2"/>
      <c r="EL441" s="15"/>
      <c r="EM441" s="31"/>
      <c r="EN441" s="32"/>
      <c r="EO441" s="13"/>
      <c r="EP441" s="33"/>
      <c r="EQ441" s="1"/>
      <c r="ER441" s="1"/>
      <c r="ES441" s="2"/>
      <c r="ET441" s="15"/>
      <c r="EU441" s="31"/>
      <c r="EV441" s="32"/>
      <c r="EW441" s="13"/>
      <c r="EX441" s="33"/>
      <c r="EY441" s="1"/>
      <c r="EZ441" s="1"/>
      <c r="FA441" s="2"/>
      <c r="FB441" s="15"/>
      <c r="FC441" s="31"/>
      <c r="FD441" s="32"/>
      <c r="FE441" s="13"/>
      <c r="FF441" s="33"/>
      <c r="FG441" s="1"/>
      <c r="FH441" s="1"/>
      <c r="FI441" s="2"/>
      <c r="FJ441" s="15"/>
      <c r="FK441" s="31"/>
      <c r="FL441" s="32"/>
      <c r="FM441" s="13"/>
      <c r="FN441" s="33"/>
      <c r="FO441" s="1"/>
      <c r="FP441" s="1"/>
      <c r="FQ441" s="2"/>
      <c r="FR441" s="15"/>
      <c r="FS441" s="31"/>
      <c r="FT441" s="32"/>
      <c r="FU441" s="13"/>
      <c r="FV441" s="33"/>
      <c r="FW441" s="1"/>
      <c r="FX441" s="1"/>
      <c r="FY441" s="2"/>
      <c r="FZ441" s="15"/>
      <c r="GA441" s="31"/>
      <c r="GB441" s="32"/>
      <c r="GC441" s="13"/>
      <c r="GD441" s="33"/>
      <c r="GE441" s="1"/>
      <c r="GF441" s="1"/>
      <c r="GG441" s="2"/>
      <c r="GH441" s="15"/>
      <c r="GI441" s="31"/>
      <c r="GJ441" s="32"/>
      <c r="GK441" s="13"/>
      <c r="GL441" s="33"/>
      <c r="GM441" s="1"/>
      <c r="GN441" s="1"/>
      <c r="GO441" s="2"/>
      <c r="GP441" s="15"/>
      <c r="GQ441" s="31"/>
      <c r="GR441" s="32"/>
      <c r="GS441" s="13"/>
      <c r="GT441" s="33"/>
      <c r="GU441" s="1"/>
      <c r="GV441" s="1"/>
      <c r="GW441" s="2"/>
      <c r="GX441" s="15"/>
      <c r="GY441" s="31"/>
      <c r="GZ441" s="32"/>
      <c r="HA441" s="13"/>
      <c r="HB441" s="33"/>
      <c r="HC441" s="1"/>
      <c r="HD441" s="1"/>
      <c r="HE441" s="2"/>
      <c r="HF441" s="15"/>
      <c r="HG441" s="31"/>
      <c r="HH441" s="32"/>
      <c r="HI441" s="13"/>
      <c r="HJ441" s="33"/>
      <c r="HK441" s="1"/>
      <c r="HL441" s="1"/>
      <c r="HM441" s="2"/>
      <c r="HN441" s="15"/>
      <c r="HO441" s="31"/>
      <c r="HP441" s="32"/>
      <c r="HQ441" s="13"/>
      <c r="HR441" s="33"/>
      <c r="HS441" s="1"/>
      <c r="HT441" s="1"/>
      <c r="HU441" s="2"/>
      <c r="HV441" s="15"/>
      <c r="HW441" s="31"/>
      <c r="HX441" s="32"/>
      <c r="HY441" s="13"/>
      <c r="HZ441" s="33"/>
      <c r="IA441" s="1"/>
      <c r="IB441" s="1"/>
      <c r="IC441" s="2"/>
      <c r="ID441" s="15"/>
      <c r="IE441" s="31"/>
      <c r="IF441" s="32"/>
      <c r="IG441" s="13"/>
      <c r="IH441" s="33"/>
      <c r="II441" s="1"/>
      <c r="IJ441" s="1"/>
      <c r="IK441" s="2"/>
      <c r="IL441" s="15"/>
      <c r="IM441" s="31"/>
      <c r="IN441" s="32"/>
      <c r="IO441" s="13"/>
      <c r="IP441" s="33"/>
      <c r="IQ441" s="1"/>
      <c r="IR441" s="1"/>
      <c r="IS441" s="2"/>
      <c r="IT441" s="15"/>
      <c r="IU441" s="31"/>
      <c r="IV441" s="32"/>
    </row>
    <row r="442" spans="1:256" s="3" customFormat="1" ht="134.25" customHeight="1">
      <c r="A442" s="75">
        <v>59</v>
      </c>
      <c r="B442" s="90" t="s">
        <v>2205</v>
      </c>
      <c r="C442" s="118">
        <v>15600</v>
      </c>
      <c r="D442" s="83">
        <v>0</v>
      </c>
      <c r="E442" s="117" t="s">
        <v>2192</v>
      </c>
      <c r="F442" s="302"/>
      <c r="G442" s="93" t="s">
        <v>380</v>
      </c>
      <c r="H442" s="100" t="s">
        <v>82</v>
      </c>
      <c r="I442" s="30"/>
      <c r="J442" s="30"/>
      <c r="K442" s="30"/>
      <c r="L442" s="1"/>
      <c r="M442" s="2"/>
      <c r="N442" s="15"/>
      <c r="O442" s="31"/>
      <c r="P442" s="32"/>
      <c r="Q442" s="13"/>
      <c r="R442" s="33"/>
      <c r="S442" s="1"/>
      <c r="T442" s="1"/>
      <c r="U442" s="2"/>
      <c r="V442" s="15"/>
      <c r="W442" s="31"/>
      <c r="X442" s="32"/>
      <c r="Y442" s="13"/>
      <c r="Z442" s="33"/>
      <c r="AA442" s="1"/>
      <c r="AB442" s="1"/>
      <c r="AC442" s="2"/>
      <c r="AD442" s="15"/>
      <c r="AE442" s="31"/>
      <c r="AF442" s="32"/>
      <c r="AG442" s="13"/>
      <c r="AH442" s="33"/>
      <c r="AI442" s="1"/>
      <c r="AJ442" s="1"/>
      <c r="AK442" s="2"/>
      <c r="AL442" s="15"/>
      <c r="AM442" s="31"/>
      <c r="AN442" s="32"/>
      <c r="AO442" s="13"/>
      <c r="AP442" s="33"/>
      <c r="AQ442" s="1"/>
      <c r="AR442" s="1"/>
      <c r="AS442" s="2"/>
      <c r="AT442" s="15"/>
      <c r="AU442" s="31"/>
      <c r="AV442" s="32"/>
      <c r="AW442" s="13"/>
      <c r="AX442" s="33"/>
      <c r="AY442" s="1"/>
      <c r="AZ442" s="1"/>
      <c r="BA442" s="2"/>
      <c r="BB442" s="15"/>
      <c r="BC442" s="31"/>
      <c r="BD442" s="32"/>
      <c r="BE442" s="13"/>
      <c r="BF442" s="33"/>
      <c r="BG442" s="1"/>
      <c r="BH442" s="1"/>
      <c r="BI442" s="2"/>
      <c r="BJ442" s="15"/>
      <c r="BK442" s="31"/>
      <c r="BL442" s="32"/>
      <c r="BM442" s="13"/>
      <c r="BN442" s="33"/>
      <c r="BO442" s="1"/>
      <c r="BP442" s="1"/>
      <c r="BQ442" s="2"/>
      <c r="BR442" s="15"/>
      <c r="BS442" s="31"/>
      <c r="BT442" s="32"/>
      <c r="BU442" s="13"/>
      <c r="BV442" s="33"/>
      <c r="BW442" s="1"/>
      <c r="BX442" s="1"/>
      <c r="BY442" s="2"/>
      <c r="BZ442" s="15"/>
      <c r="CA442" s="31"/>
      <c r="CB442" s="32"/>
      <c r="CC442" s="13"/>
      <c r="CD442" s="33"/>
      <c r="CE442" s="1"/>
      <c r="CF442" s="1"/>
      <c r="CG442" s="2"/>
      <c r="CH442" s="15"/>
      <c r="CI442" s="31"/>
      <c r="CJ442" s="32"/>
      <c r="CK442" s="13"/>
      <c r="CL442" s="33"/>
      <c r="CM442" s="1"/>
      <c r="CN442" s="1"/>
      <c r="CO442" s="2"/>
      <c r="CP442" s="15"/>
      <c r="CQ442" s="31"/>
      <c r="CR442" s="32"/>
      <c r="CS442" s="13"/>
      <c r="CT442" s="33"/>
      <c r="CU442" s="1"/>
      <c r="CV442" s="1"/>
      <c r="CW442" s="2"/>
      <c r="CX442" s="15"/>
      <c r="CY442" s="31"/>
      <c r="CZ442" s="32"/>
      <c r="DA442" s="13"/>
      <c r="DB442" s="33"/>
      <c r="DC442" s="1"/>
      <c r="DD442" s="1"/>
      <c r="DE442" s="2"/>
      <c r="DF442" s="15"/>
      <c r="DG442" s="31"/>
      <c r="DH442" s="32"/>
      <c r="DI442" s="13"/>
      <c r="DJ442" s="33"/>
      <c r="DK442" s="1"/>
      <c r="DL442" s="1"/>
      <c r="DM442" s="2"/>
      <c r="DN442" s="15"/>
      <c r="DO442" s="31"/>
      <c r="DP442" s="32"/>
      <c r="DQ442" s="13"/>
      <c r="DR442" s="33"/>
      <c r="DS442" s="1"/>
      <c r="DT442" s="1"/>
      <c r="DU442" s="2"/>
      <c r="DV442" s="15"/>
      <c r="DW442" s="31"/>
      <c r="DX442" s="32"/>
      <c r="DY442" s="13"/>
      <c r="DZ442" s="33"/>
      <c r="EA442" s="1"/>
      <c r="EB442" s="1"/>
      <c r="EC442" s="2"/>
      <c r="ED442" s="15"/>
      <c r="EE442" s="31"/>
      <c r="EF442" s="32"/>
      <c r="EG442" s="13"/>
      <c r="EH442" s="33"/>
      <c r="EI442" s="1"/>
      <c r="EJ442" s="1"/>
      <c r="EK442" s="2"/>
      <c r="EL442" s="15"/>
      <c r="EM442" s="31"/>
      <c r="EN442" s="32"/>
      <c r="EO442" s="13"/>
      <c r="EP442" s="33"/>
      <c r="EQ442" s="1"/>
      <c r="ER442" s="1"/>
      <c r="ES442" s="2"/>
      <c r="ET442" s="15"/>
      <c r="EU442" s="31"/>
      <c r="EV442" s="32"/>
      <c r="EW442" s="13"/>
      <c r="EX442" s="33"/>
      <c r="EY442" s="1"/>
      <c r="EZ442" s="1"/>
      <c r="FA442" s="2"/>
      <c r="FB442" s="15"/>
      <c r="FC442" s="31"/>
      <c r="FD442" s="32"/>
      <c r="FE442" s="13"/>
      <c r="FF442" s="33"/>
      <c r="FG442" s="1"/>
      <c r="FH442" s="1"/>
      <c r="FI442" s="2"/>
      <c r="FJ442" s="15"/>
      <c r="FK442" s="31"/>
      <c r="FL442" s="32"/>
      <c r="FM442" s="13"/>
      <c r="FN442" s="33"/>
      <c r="FO442" s="1"/>
      <c r="FP442" s="1"/>
      <c r="FQ442" s="2"/>
      <c r="FR442" s="15"/>
      <c r="FS442" s="31"/>
      <c r="FT442" s="32"/>
      <c r="FU442" s="13"/>
      <c r="FV442" s="33"/>
      <c r="FW442" s="1"/>
      <c r="FX442" s="1"/>
      <c r="FY442" s="2"/>
      <c r="FZ442" s="15"/>
      <c r="GA442" s="31"/>
      <c r="GB442" s="32"/>
      <c r="GC442" s="13"/>
      <c r="GD442" s="33"/>
      <c r="GE442" s="1"/>
      <c r="GF442" s="1"/>
      <c r="GG442" s="2"/>
      <c r="GH442" s="15"/>
      <c r="GI442" s="31"/>
      <c r="GJ442" s="32"/>
      <c r="GK442" s="13"/>
      <c r="GL442" s="33"/>
      <c r="GM442" s="1"/>
      <c r="GN442" s="1"/>
      <c r="GO442" s="2"/>
      <c r="GP442" s="15"/>
      <c r="GQ442" s="31"/>
      <c r="GR442" s="32"/>
      <c r="GS442" s="13"/>
      <c r="GT442" s="33"/>
      <c r="GU442" s="1"/>
      <c r="GV442" s="1"/>
      <c r="GW442" s="2"/>
      <c r="GX442" s="15"/>
      <c r="GY442" s="31"/>
      <c r="GZ442" s="32"/>
      <c r="HA442" s="13"/>
      <c r="HB442" s="33"/>
      <c r="HC442" s="1"/>
      <c r="HD442" s="1"/>
      <c r="HE442" s="2"/>
      <c r="HF442" s="15"/>
      <c r="HG442" s="31"/>
      <c r="HH442" s="32"/>
      <c r="HI442" s="13"/>
      <c r="HJ442" s="33"/>
      <c r="HK442" s="1"/>
      <c r="HL442" s="1"/>
      <c r="HM442" s="2"/>
      <c r="HN442" s="15"/>
      <c r="HO442" s="31"/>
      <c r="HP442" s="32"/>
      <c r="HQ442" s="13"/>
      <c r="HR442" s="33"/>
      <c r="HS442" s="1"/>
      <c r="HT442" s="1"/>
      <c r="HU442" s="2"/>
      <c r="HV442" s="15"/>
      <c r="HW442" s="31"/>
      <c r="HX442" s="32"/>
      <c r="HY442" s="13"/>
      <c r="HZ442" s="33"/>
      <c r="IA442" s="1"/>
      <c r="IB442" s="1"/>
      <c r="IC442" s="2"/>
      <c r="ID442" s="15"/>
      <c r="IE442" s="31"/>
      <c r="IF442" s="32"/>
      <c r="IG442" s="13"/>
      <c r="IH442" s="33"/>
      <c r="II442" s="1"/>
      <c r="IJ442" s="1"/>
      <c r="IK442" s="2"/>
      <c r="IL442" s="15"/>
      <c r="IM442" s="31"/>
      <c r="IN442" s="32"/>
      <c r="IO442" s="13"/>
      <c r="IP442" s="33"/>
      <c r="IQ442" s="1"/>
      <c r="IR442" s="1"/>
      <c r="IS442" s="2"/>
      <c r="IT442" s="15"/>
      <c r="IU442" s="31"/>
      <c r="IV442" s="32"/>
    </row>
    <row r="443" spans="1:256" s="3" customFormat="1" ht="136.5" customHeight="1">
      <c r="A443" s="75">
        <v>60</v>
      </c>
      <c r="B443" s="90" t="s">
        <v>2191</v>
      </c>
      <c r="C443" s="91">
        <v>16800</v>
      </c>
      <c r="D443" s="116">
        <v>0</v>
      </c>
      <c r="E443" s="117" t="s">
        <v>2192</v>
      </c>
      <c r="F443" s="302"/>
      <c r="G443" s="93" t="s">
        <v>380</v>
      </c>
      <c r="H443" s="100" t="s">
        <v>82</v>
      </c>
      <c r="I443" s="30"/>
      <c r="J443" s="30"/>
      <c r="K443" s="30"/>
      <c r="L443" s="1"/>
      <c r="M443" s="2"/>
      <c r="N443" s="15"/>
      <c r="O443" s="31"/>
      <c r="P443" s="32"/>
      <c r="Q443" s="13"/>
      <c r="R443" s="33"/>
      <c r="S443" s="1"/>
      <c r="T443" s="1"/>
      <c r="U443" s="2"/>
      <c r="V443" s="15"/>
      <c r="W443" s="31"/>
      <c r="X443" s="32"/>
      <c r="Y443" s="13"/>
      <c r="Z443" s="33"/>
      <c r="AA443" s="1"/>
      <c r="AB443" s="1"/>
      <c r="AC443" s="2"/>
      <c r="AD443" s="15"/>
      <c r="AE443" s="31"/>
      <c r="AF443" s="32"/>
      <c r="AG443" s="13"/>
      <c r="AH443" s="33"/>
      <c r="AI443" s="1"/>
      <c r="AJ443" s="1"/>
      <c r="AK443" s="2"/>
      <c r="AL443" s="15"/>
      <c r="AM443" s="31"/>
      <c r="AN443" s="32"/>
      <c r="AO443" s="13"/>
      <c r="AP443" s="33"/>
      <c r="AQ443" s="1"/>
      <c r="AR443" s="1"/>
      <c r="AS443" s="2"/>
      <c r="AT443" s="15"/>
      <c r="AU443" s="31"/>
      <c r="AV443" s="32"/>
      <c r="AW443" s="13"/>
      <c r="AX443" s="33"/>
      <c r="AY443" s="1"/>
      <c r="AZ443" s="1"/>
      <c r="BA443" s="2"/>
      <c r="BB443" s="15"/>
      <c r="BC443" s="31"/>
      <c r="BD443" s="32"/>
      <c r="BE443" s="13"/>
      <c r="BF443" s="33"/>
      <c r="BG443" s="1"/>
      <c r="BH443" s="1"/>
      <c r="BI443" s="2"/>
      <c r="BJ443" s="15"/>
      <c r="BK443" s="31"/>
      <c r="BL443" s="32"/>
      <c r="BM443" s="13"/>
      <c r="BN443" s="33"/>
      <c r="BO443" s="1"/>
      <c r="BP443" s="1"/>
      <c r="BQ443" s="2"/>
      <c r="BR443" s="15"/>
      <c r="BS443" s="31"/>
      <c r="BT443" s="32"/>
      <c r="BU443" s="13"/>
      <c r="BV443" s="33"/>
      <c r="BW443" s="1"/>
      <c r="BX443" s="1"/>
      <c r="BY443" s="2"/>
      <c r="BZ443" s="15"/>
      <c r="CA443" s="31"/>
      <c r="CB443" s="32"/>
      <c r="CC443" s="13"/>
      <c r="CD443" s="33"/>
      <c r="CE443" s="1"/>
      <c r="CF443" s="1"/>
      <c r="CG443" s="2"/>
      <c r="CH443" s="15"/>
      <c r="CI443" s="31"/>
      <c r="CJ443" s="32"/>
      <c r="CK443" s="13"/>
      <c r="CL443" s="33"/>
      <c r="CM443" s="1"/>
      <c r="CN443" s="1"/>
      <c r="CO443" s="2"/>
      <c r="CP443" s="15"/>
      <c r="CQ443" s="31"/>
      <c r="CR443" s="32"/>
      <c r="CS443" s="13"/>
      <c r="CT443" s="33"/>
      <c r="CU443" s="1"/>
      <c r="CV443" s="1"/>
      <c r="CW443" s="2"/>
      <c r="CX443" s="15"/>
      <c r="CY443" s="31"/>
      <c r="CZ443" s="32"/>
      <c r="DA443" s="13"/>
      <c r="DB443" s="33"/>
      <c r="DC443" s="1"/>
      <c r="DD443" s="1"/>
      <c r="DE443" s="2"/>
      <c r="DF443" s="15"/>
      <c r="DG443" s="31"/>
      <c r="DH443" s="32"/>
      <c r="DI443" s="13"/>
      <c r="DJ443" s="33"/>
      <c r="DK443" s="1"/>
      <c r="DL443" s="1"/>
      <c r="DM443" s="2"/>
      <c r="DN443" s="15"/>
      <c r="DO443" s="31"/>
      <c r="DP443" s="32"/>
      <c r="DQ443" s="13"/>
      <c r="DR443" s="33"/>
      <c r="DS443" s="1"/>
      <c r="DT443" s="1"/>
      <c r="DU443" s="2"/>
      <c r="DV443" s="15"/>
      <c r="DW443" s="31"/>
      <c r="DX443" s="32"/>
      <c r="DY443" s="13"/>
      <c r="DZ443" s="33"/>
      <c r="EA443" s="1"/>
      <c r="EB443" s="1"/>
      <c r="EC443" s="2"/>
      <c r="ED443" s="15"/>
      <c r="EE443" s="31"/>
      <c r="EF443" s="32"/>
      <c r="EG443" s="13"/>
      <c r="EH443" s="33"/>
      <c r="EI443" s="1"/>
      <c r="EJ443" s="1"/>
      <c r="EK443" s="2"/>
      <c r="EL443" s="15"/>
      <c r="EM443" s="31"/>
      <c r="EN443" s="32"/>
      <c r="EO443" s="13"/>
      <c r="EP443" s="33"/>
      <c r="EQ443" s="1"/>
      <c r="ER443" s="1"/>
      <c r="ES443" s="2"/>
      <c r="ET443" s="15"/>
      <c r="EU443" s="31"/>
      <c r="EV443" s="32"/>
      <c r="EW443" s="13"/>
      <c r="EX443" s="33"/>
      <c r="EY443" s="1"/>
      <c r="EZ443" s="1"/>
      <c r="FA443" s="2"/>
      <c r="FB443" s="15"/>
      <c r="FC443" s="31"/>
      <c r="FD443" s="32"/>
      <c r="FE443" s="13"/>
      <c r="FF443" s="33"/>
      <c r="FG443" s="1"/>
      <c r="FH443" s="1"/>
      <c r="FI443" s="2"/>
      <c r="FJ443" s="15"/>
      <c r="FK443" s="31"/>
      <c r="FL443" s="32"/>
      <c r="FM443" s="13"/>
      <c r="FN443" s="33"/>
      <c r="FO443" s="1"/>
      <c r="FP443" s="1"/>
      <c r="FQ443" s="2"/>
      <c r="FR443" s="15"/>
      <c r="FS443" s="31"/>
      <c r="FT443" s="32"/>
      <c r="FU443" s="13"/>
      <c r="FV443" s="33"/>
      <c r="FW443" s="1"/>
      <c r="FX443" s="1"/>
      <c r="FY443" s="2"/>
      <c r="FZ443" s="15"/>
      <c r="GA443" s="31"/>
      <c r="GB443" s="32"/>
      <c r="GC443" s="13"/>
      <c r="GD443" s="33"/>
      <c r="GE443" s="1"/>
      <c r="GF443" s="1"/>
      <c r="GG443" s="2"/>
      <c r="GH443" s="15"/>
      <c r="GI443" s="31"/>
      <c r="GJ443" s="32"/>
      <c r="GK443" s="13"/>
      <c r="GL443" s="33"/>
      <c r="GM443" s="1"/>
      <c r="GN443" s="1"/>
      <c r="GO443" s="2"/>
      <c r="GP443" s="15"/>
      <c r="GQ443" s="31"/>
      <c r="GR443" s="32"/>
      <c r="GS443" s="13"/>
      <c r="GT443" s="33"/>
      <c r="GU443" s="1"/>
      <c r="GV443" s="1"/>
      <c r="GW443" s="2"/>
      <c r="GX443" s="15"/>
      <c r="GY443" s="31"/>
      <c r="GZ443" s="32"/>
      <c r="HA443" s="13"/>
      <c r="HB443" s="33"/>
      <c r="HC443" s="1"/>
      <c r="HD443" s="1"/>
      <c r="HE443" s="2"/>
      <c r="HF443" s="15"/>
      <c r="HG443" s="31"/>
      <c r="HH443" s="32"/>
      <c r="HI443" s="13"/>
      <c r="HJ443" s="33"/>
      <c r="HK443" s="1"/>
      <c r="HL443" s="1"/>
      <c r="HM443" s="2"/>
      <c r="HN443" s="15"/>
      <c r="HO443" s="31"/>
      <c r="HP443" s="32"/>
      <c r="HQ443" s="13"/>
      <c r="HR443" s="33"/>
      <c r="HS443" s="1"/>
      <c r="HT443" s="1"/>
      <c r="HU443" s="2"/>
      <c r="HV443" s="15"/>
      <c r="HW443" s="31"/>
      <c r="HX443" s="32"/>
      <c r="HY443" s="13"/>
      <c r="HZ443" s="33"/>
      <c r="IA443" s="1"/>
      <c r="IB443" s="1"/>
      <c r="IC443" s="2"/>
      <c r="ID443" s="15"/>
      <c r="IE443" s="31"/>
      <c r="IF443" s="32"/>
      <c r="IG443" s="13"/>
      <c r="IH443" s="33"/>
      <c r="II443" s="1"/>
      <c r="IJ443" s="1"/>
      <c r="IK443" s="2"/>
      <c r="IL443" s="15"/>
      <c r="IM443" s="31"/>
      <c r="IN443" s="32"/>
      <c r="IO443" s="13"/>
      <c r="IP443" s="33"/>
      <c r="IQ443" s="1"/>
      <c r="IR443" s="1"/>
      <c r="IS443" s="2"/>
      <c r="IT443" s="15"/>
      <c r="IU443" s="31"/>
      <c r="IV443" s="32"/>
    </row>
    <row r="444" spans="1:256" s="3" customFormat="1" ht="129" customHeight="1">
      <c r="A444" s="75">
        <v>61</v>
      </c>
      <c r="B444" s="90" t="s">
        <v>2193</v>
      </c>
      <c r="C444" s="118">
        <v>5000</v>
      </c>
      <c r="D444" s="83">
        <v>0</v>
      </c>
      <c r="E444" s="117" t="s">
        <v>2194</v>
      </c>
      <c r="F444" s="302"/>
      <c r="G444" s="93" t="s">
        <v>380</v>
      </c>
      <c r="H444" s="100" t="s">
        <v>82</v>
      </c>
      <c r="I444" s="30"/>
      <c r="J444" s="30"/>
      <c r="K444" s="30"/>
      <c r="L444" s="1"/>
      <c r="M444" s="2"/>
      <c r="N444" s="15"/>
      <c r="O444" s="31"/>
      <c r="P444" s="32"/>
      <c r="Q444" s="13"/>
      <c r="R444" s="33"/>
      <c r="S444" s="1"/>
      <c r="T444" s="1"/>
      <c r="U444" s="2"/>
      <c r="V444" s="15"/>
      <c r="W444" s="31"/>
      <c r="X444" s="32"/>
      <c r="Y444" s="13"/>
      <c r="Z444" s="33"/>
      <c r="AA444" s="1"/>
      <c r="AB444" s="1"/>
      <c r="AC444" s="2"/>
      <c r="AD444" s="15"/>
      <c r="AE444" s="31"/>
      <c r="AF444" s="32"/>
      <c r="AG444" s="13"/>
      <c r="AH444" s="33"/>
      <c r="AI444" s="1"/>
      <c r="AJ444" s="1"/>
      <c r="AK444" s="2"/>
      <c r="AL444" s="15"/>
      <c r="AM444" s="31"/>
      <c r="AN444" s="32"/>
      <c r="AO444" s="13"/>
      <c r="AP444" s="33"/>
      <c r="AQ444" s="1"/>
      <c r="AR444" s="1"/>
      <c r="AS444" s="2"/>
      <c r="AT444" s="15"/>
      <c r="AU444" s="31"/>
      <c r="AV444" s="32"/>
      <c r="AW444" s="13"/>
      <c r="AX444" s="33"/>
      <c r="AY444" s="1"/>
      <c r="AZ444" s="1"/>
      <c r="BA444" s="2"/>
      <c r="BB444" s="15"/>
      <c r="BC444" s="31"/>
      <c r="BD444" s="32"/>
      <c r="BE444" s="13"/>
      <c r="BF444" s="33"/>
      <c r="BG444" s="1"/>
      <c r="BH444" s="1"/>
      <c r="BI444" s="2"/>
      <c r="BJ444" s="15"/>
      <c r="BK444" s="31"/>
      <c r="BL444" s="32"/>
      <c r="BM444" s="13"/>
      <c r="BN444" s="33"/>
      <c r="BO444" s="1"/>
      <c r="BP444" s="1"/>
      <c r="BQ444" s="2"/>
      <c r="BR444" s="15"/>
      <c r="BS444" s="31"/>
      <c r="BT444" s="32"/>
      <c r="BU444" s="13"/>
      <c r="BV444" s="33"/>
      <c r="BW444" s="1"/>
      <c r="BX444" s="1"/>
      <c r="BY444" s="2"/>
      <c r="BZ444" s="15"/>
      <c r="CA444" s="31"/>
      <c r="CB444" s="32"/>
      <c r="CC444" s="13"/>
      <c r="CD444" s="33"/>
      <c r="CE444" s="1"/>
      <c r="CF444" s="1"/>
      <c r="CG444" s="2"/>
      <c r="CH444" s="15"/>
      <c r="CI444" s="31"/>
      <c r="CJ444" s="32"/>
      <c r="CK444" s="13"/>
      <c r="CL444" s="33"/>
      <c r="CM444" s="1"/>
      <c r="CN444" s="1"/>
      <c r="CO444" s="2"/>
      <c r="CP444" s="15"/>
      <c r="CQ444" s="31"/>
      <c r="CR444" s="32"/>
      <c r="CS444" s="13"/>
      <c r="CT444" s="33"/>
      <c r="CU444" s="1"/>
      <c r="CV444" s="1"/>
      <c r="CW444" s="2"/>
      <c r="CX444" s="15"/>
      <c r="CY444" s="31"/>
      <c r="CZ444" s="32"/>
      <c r="DA444" s="13"/>
      <c r="DB444" s="33"/>
      <c r="DC444" s="1"/>
      <c r="DD444" s="1"/>
      <c r="DE444" s="2"/>
      <c r="DF444" s="15"/>
      <c r="DG444" s="31"/>
      <c r="DH444" s="32"/>
      <c r="DI444" s="13"/>
      <c r="DJ444" s="33"/>
      <c r="DK444" s="1"/>
      <c r="DL444" s="1"/>
      <c r="DM444" s="2"/>
      <c r="DN444" s="15"/>
      <c r="DO444" s="31"/>
      <c r="DP444" s="32"/>
      <c r="DQ444" s="13"/>
      <c r="DR444" s="33"/>
      <c r="DS444" s="1"/>
      <c r="DT444" s="1"/>
      <c r="DU444" s="2"/>
      <c r="DV444" s="15"/>
      <c r="DW444" s="31"/>
      <c r="DX444" s="32"/>
      <c r="DY444" s="13"/>
      <c r="DZ444" s="33"/>
      <c r="EA444" s="1"/>
      <c r="EB444" s="1"/>
      <c r="EC444" s="2"/>
      <c r="ED444" s="15"/>
      <c r="EE444" s="31"/>
      <c r="EF444" s="32"/>
      <c r="EG444" s="13"/>
      <c r="EH444" s="33"/>
      <c r="EI444" s="1"/>
      <c r="EJ444" s="1"/>
      <c r="EK444" s="2"/>
      <c r="EL444" s="15"/>
      <c r="EM444" s="31"/>
      <c r="EN444" s="32"/>
      <c r="EO444" s="13"/>
      <c r="EP444" s="33"/>
      <c r="EQ444" s="1"/>
      <c r="ER444" s="1"/>
      <c r="ES444" s="2"/>
      <c r="ET444" s="15"/>
      <c r="EU444" s="31"/>
      <c r="EV444" s="32"/>
      <c r="EW444" s="13"/>
      <c r="EX444" s="33"/>
      <c r="EY444" s="1"/>
      <c r="EZ444" s="1"/>
      <c r="FA444" s="2"/>
      <c r="FB444" s="15"/>
      <c r="FC444" s="31"/>
      <c r="FD444" s="32"/>
      <c r="FE444" s="13"/>
      <c r="FF444" s="33"/>
      <c r="FG444" s="1"/>
      <c r="FH444" s="1"/>
      <c r="FI444" s="2"/>
      <c r="FJ444" s="15"/>
      <c r="FK444" s="31"/>
      <c r="FL444" s="32"/>
      <c r="FM444" s="13"/>
      <c r="FN444" s="33"/>
      <c r="FO444" s="1"/>
      <c r="FP444" s="1"/>
      <c r="FQ444" s="2"/>
      <c r="FR444" s="15"/>
      <c r="FS444" s="31"/>
      <c r="FT444" s="32"/>
      <c r="FU444" s="13"/>
      <c r="FV444" s="33"/>
      <c r="FW444" s="1"/>
      <c r="FX444" s="1"/>
      <c r="FY444" s="2"/>
      <c r="FZ444" s="15"/>
      <c r="GA444" s="31"/>
      <c r="GB444" s="32"/>
      <c r="GC444" s="13"/>
      <c r="GD444" s="33"/>
      <c r="GE444" s="1"/>
      <c r="GF444" s="1"/>
      <c r="GG444" s="2"/>
      <c r="GH444" s="15"/>
      <c r="GI444" s="31"/>
      <c r="GJ444" s="32"/>
      <c r="GK444" s="13"/>
      <c r="GL444" s="33"/>
      <c r="GM444" s="1"/>
      <c r="GN444" s="1"/>
      <c r="GO444" s="2"/>
      <c r="GP444" s="15"/>
      <c r="GQ444" s="31"/>
      <c r="GR444" s="32"/>
      <c r="GS444" s="13"/>
      <c r="GT444" s="33"/>
      <c r="GU444" s="1"/>
      <c r="GV444" s="1"/>
      <c r="GW444" s="2"/>
      <c r="GX444" s="15"/>
      <c r="GY444" s="31"/>
      <c r="GZ444" s="32"/>
      <c r="HA444" s="13"/>
      <c r="HB444" s="33"/>
      <c r="HC444" s="1"/>
      <c r="HD444" s="1"/>
      <c r="HE444" s="2"/>
      <c r="HF444" s="15"/>
      <c r="HG444" s="31"/>
      <c r="HH444" s="32"/>
      <c r="HI444" s="13"/>
      <c r="HJ444" s="33"/>
      <c r="HK444" s="1"/>
      <c r="HL444" s="1"/>
      <c r="HM444" s="2"/>
      <c r="HN444" s="15"/>
      <c r="HO444" s="31"/>
      <c r="HP444" s="32"/>
      <c r="HQ444" s="13"/>
      <c r="HR444" s="33"/>
      <c r="HS444" s="1"/>
      <c r="HT444" s="1"/>
      <c r="HU444" s="2"/>
      <c r="HV444" s="15"/>
      <c r="HW444" s="31"/>
      <c r="HX444" s="32"/>
      <c r="HY444" s="13"/>
      <c r="HZ444" s="33"/>
      <c r="IA444" s="1"/>
      <c r="IB444" s="1"/>
      <c r="IC444" s="2"/>
      <c r="ID444" s="15"/>
      <c r="IE444" s="31"/>
      <c r="IF444" s="32"/>
      <c r="IG444" s="13"/>
      <c r="IH444" s="33"/>
      <c r="II444" s="1"/>
      <c r="IJ444" s="1"/>
      <c r="IK444" s="2"/>
      <c r="IL444" s="15"/>
      <c r="IM444" s="31"/>
      <c r="IN444" s="32"/>
      <c r="IO444" s="13"/>
      <c r="IP444" s="33"/>
      <c r="IQ444" s="1"/>
      <c r="IR444" s="1"/>
      <c r="IS444" s="2"/>
      <c r="IT444" s="15"/>
      <c r="IU444" s="31"/>
      <c r="IV444" s="32"/>
    </row>
    <row r="445" spans="1:256" s="3" customFormat="1" ht="129" customHeight="1">
      <c r="A445" s="75">
        <v>62</v>
      </c>
      <c r="B445" s="90" t="s">
        <v>2203</v>
      </c>
      <c r="C445" s="118">
        <v>24750</v>
      </c>
      <c r="D445" s="83">
        <v>0</v>
      </c>
      <c r="E445" s="117" t="s">
        <v>2204</v>
      </c>
      <c r="F445" s="302"/>
      <c r="G445" s="93" t="s">
        <v>380</v>
      </c>
      <c r="H445" s="100" t="s">
        <v>82</v>
      </c>
      <c r="I445" s="30"/>
      <c r="J445" s="30"/>
      <c r="K445" s="30"/>
      <c r="L445" s="1"/>
      <c r="M445" s="2"/>
      <c r="N445" s="15"/>
      <c r="O445" s="31"/>
      <c r="P445" s="32"/>
      <c r="Q445" s="13"/>
      <c r="R445" s="33"/>
      <c r="S445" s="1"/>
      <c r="T445" s="1"/>
      <c r="U445" s="2"/>
      <c r="V445" s="15"/>
      <c r="W445" s="31"/>
      <c r="X445" s="32"/>
      <c r="Y445" s="13"/>
      <c r="Z445" s="33"/>
      <c r="AA445" s="1"/>
      <c r="AB445" s="1"/>
      <c r="AC445" s="2"/>
      <c r="AD445" s="15"/>
      <c r="AE445" s="31"/>
      <c r="AF445" s="32"/>
      <c r="AG445" s="13"/>
      <c r="AH445" s="33"/>
      <c r="AI445" s="1"/>
      <c r="AJ445" s="1"/>
      <c r="AK445" s="2"/>
      <c r="AL445" s="15"/>
      <c r="AM445" s="31"/>
      <c r="AN445" s="32"/>
      <c r="AO445" s="13"/>
      <c r="AP445" s="33"/>
      <c r="AQ445" s="1"/>
      <c r="AR445" s="1"/>
      <c r="AS445" s="2"/>
      <c r="AT445" s="15"/>
      <c r="AU445" s="31"/>
      <c r="AV445" s="32"/>
      <c r="AW445" s="13"/>
      <c r="AX445" s="33"/>
      <c r="AY445" s="1"/>
      <c r="AZ445" s="1"/>
      <c r="BA445" s="2"/>
      <c r="BB445" s="15"/>
      <c r="BC445" s="31"/>
      <c r="BD445" s="32"/>
      <c r="BE445" s="13"/>
      <c r="BF445" s="33"/>
      <c r="BG445" s="1"/>
      <c r="BH445" s="1"/>
      <c r="BI445" s="2"/>
      <c r="BJ445" s="15"/>
      <c r="BK445" s="31"/>
      <c r="BL445" s="32"/>
      <c r="BM445" s="13"/>
      <c r="BN445" s="33"/>
      <c r="BO445" s="1"/>
      <c r="BP445" s="1"/>
      <c r="BQ445" s="2"/>
      <c r="BR445" s="15"/>
      <c r="BS445" s="31"/>
      <c r="BT445" s="32"/>
      <c r="BU445" s="13"/>
      <c r="BV445" s="33"/>
      <c r="BW445" s="1"/>
      <c r="BX445" s="1"/>
      <c r="BY445" s="2"/>
      <c r="BZ445" s="15"/>
      <c r="CA445" s="31"/>
      <c r="CB445" s="32"/>
      <c r="CC445" s="13"/>
      <c r="CD445" s="33"/>
      <c r="CE445" s="1"/>
      <c r="CF445" s="1"/>
      <c r="CG445" s="2"/>
      <c r="CH445" s="15"/>
      <c r="CI445" s="31"/>
      <c r="CJ445" s="32"/>
      <c r="CK445" s="13"/>
      <c r="CL445" s="33"/>
      <c r="CM445" s="1"/>
      <c r="CN445" s="1"/>
      <c r="CO445" s="2"/>
      <c r="CP445" s="15"/>
      <c r="CQ445" s="31"/>
      <c r="CR445" s="32"/>
      <c r="CS445" s="13"/>
      <c r="CT445" s="33"/>
      <c r="CU445" s="1"/>
      <c r="CV445" s="1"/>
      <c r="CW445" s="2"/>
      <c r="CX445" s="15"/>
      <c r="CY445" s="31"/>
      <c r="CZ445" s="32"/>
      <c r="DA445" s="13"/>
      <c r="DB445" s="33"/>
      <c r="DC445" s="1"/>
      <c r="DD445" s="1"/>
      <c r="DE445" s="2"/>
      <c r="DF445" s="15"/>
      <c r="DG445" s="31"/>
      <c r="DH445" s="32"/>
      <c r="DI445" s="13"/>
      <c r="DJ445" s="33"/>
      <c r="DK445" s="1"/>
      <c r="DL445" s="1"/>
      <c r="DM445" s="2"/>
      <c r="DN445" s="15"/>
      <c r="DO445" s="31"/>
      <c r="DP445" s="32"/>
      <c r="DQ445" s="13"/>
      <c r="DR445" s="33"/>
      <c r="DS445" s="1"/>
      <c r="DT445" s="1"/>
      <c r="DU445" s="2"/>
      <c r="DV445" s="15"/>
      <c r="DW445" s="31"/>
      <c r="DX445" s="32"/>
      <c r="DY445" s="13"/>
      <c r="DZ445" s="33"/>
      <c r="EA445" s="1"/>
      <c r="EB445" s="1"/>
      <c r="EC445" s="2"/>
      <c r="ED445" s="15"/>
      <c r="EE445" s="31"/>
      <c r="EF445" s="32"/>
      <c r="EG445" s="13"/>
      <c r="EH445" s="33"/>
      <c r="EI445" s="1"/>
      <c r="EJ445" s="1"/>
      <c r="EK445" s="2"/>
      <c r="EL445" s="15"/>
      <c r="EM445" s="31"/>
      <c r="EN445" s="32"/>
      <c r="EO445" s="13"/>
      <c r="EP445" s="33"/>
      <c r="EQ445" s="1"/>
      <c r="ER445" s="1"/>
      <c r="ES445" s="2"/>
      <c r="ET445" s="15"/>
      <c r="EU445" s="31"/>
      <c r="EV445" s="32"/>
      <c r="EW445" s="13"/>
      <c r="EX445" s="33"/>
      <c r="EY445" s="1"/>
      <c r="EZ445" s="1"/>
      <c r="FA445" s="2"/>
      <c r="FB445" s="15"/>
      <c r="FC445" s="31"/>
      <c r="FD445" s="32"/>
      <c r="FE445" s="13"/>
      <c r="FF445" s="33"/>
      <c r="FG445" s="1"/>
      <c r="FH445" s="1"/>
      <c r="FI445" s="2"/>
      <c r="FJ445" s="15"/>
      <c r="FK445" s="31"/>
      <c r="FL445" s="32"/>
      <c r="FM445" s="13"/>
      <c r="FN445" s="33"/>
      <c r="FO445" s="1"/>
      <c r="FP445" s="1"/>
      <c r="FQ445" s="2"/>
      <c r="FR445" s="15"/>
      <c r="FS445" s="31"/>
      <c r="FT445" s="32"/>
      <c r="FU445" s="13"/>
      <c r="FV445" s="33"/>
      <c r="FW445" s="1"/>
      <c r="FX445" s="1"/>
      <c r="FY445" s="2"/>
      <c r="FZ445" s="15"/>
      <c r="GA445" s="31"/>
      <c r="GB445" s="32"/>
      <c r="GC445" s="13"/>
      <c r="GD445" s="33"/>
      <c r="GE445" s="1"/>
      <c r="GF445" s="1"/>
      <c r="GG445" s="2"/>
      <c r="GH445" s="15"/>
      <c r="GI445" s="31"/>
      <c r="GJ445" s="32"/>
      <c r="GK445" s="13"/>
      <c r="GL445" s="33"/>
      <c r="GM445" s="1"/>
      <c r="GN445" s="1"/>
      <c r="GO445" s="2"/>
      <c r="GP445" s="15"/>
      <c r="GQ445" s="31"/>
      <c r="GR445" s="32"/>
      <c r="GS445" s="13"/>
      <c r="GT445" s="33"/>
      <c r="GU445" s="1"/>
      <c r="GV445" s="1"/>
      <c r="GW445" s="2"/>
      <c r="GX445" s="15"/>
      <c r="GY445" s="31"/>
      <c r="GZ445" s="32"/>
      <c r="HA445" s="13"/>
      <c r="HB445" s="33"/>
      <c r="HC445" s="1"/>
      <c r="HD445" s="1"/>
      <c r="HE445" s="2"/>
      <c r="HF445" s="15"/>
      <c r="HG445" s="31"/>
      <c r="HH445" s="32"/>
      <c r="HI445" s="13"/>
      <c r="HJ445" s="33"/>
      <c r="HK445" s="1"/>
      <c r="HL445" s="1"/>
      <c r="HM445" s="2"/>
      <c r="HN445" s="15"/>
      <c r="HO445" s="31"/>
      <c r="HP445" s="32"/>
      <c r="HQ445" s="13"/>
      <c r="HR445" s="33"/>
      <c r="HS445" s="1"/>
      <c r="HT445" s="1"/>
      <c r="HU445" s="2"/>
      <c r="HV445" s="15"/>
      <c r="HW445" s="31"/>
      <c r="HX445" s="32"/>
      <c r="HY445" s="13"/>
      <c r="HZ445" s="33"/>
      <c r="IA445" s="1"/>
      <c r="IB445" s="1"/>
      <c r="IC445" s="2"/>
      <c r="ID445" s="15"/>
      <c r="IE445" s="31"/>
      <c r="IF445" s="32"/>
      <c r="IG445" s="13"/>
      <c r="IH445" s="33"/>
      <c r="II445" s="1"/>
      <c r="IJ445" s="1"/>
      <c r="IK445" s="2"/>
      <c r="IL445" s="15"/>
      <c r="IM445" s="31"/>
      <c r="IN445" s="32"/>
      <c r="IO445" s="13"/>
      <c r="IP445" s="33"/>
      <c r="IQ445" s="1"/>
      <c r="IR445" s="1"/>
      <c r="IS445" s="2"/>
      <c r="IT445" s="15"/>
      <c r="IU445" s="31"/>
      <c r="IV445" s="32"/>
    </row>
    <row r="446" spans="1:256" s="3" customFormat="1" ht="132.75" customHeight="1">
      <c r="A446" s="75">
        <v>63</v>
      </c>
      <c r="B446" s="90" t="s">
        <v>2203</v>
      </c>
      <c r="C446" s="118">
        <v>24750</v>
      </c>
      <c r="D446" s="83">
        <v>0</v>
      </c>
      <c r="E446" s="117" t="s">
        <v>2204</v>
      </c>
      <c r="F446" s="302"/>
      <c r="G446" s="93" t="s">
        <v>380</v>
      </c>
      <c r="H446" s="100" t="s">
        <v>82</v>
      </c>
      <c r="I446" s="30"/>
      <c r="J446" s="30"/>
      <c r="K446" s="30"/>
      <c r="L446" s="1"/>
      <c r="M446" s="2"/>
      <c r="N446" s="15"/>
      <c r="O446" s="31"/>
      <c r="P446" s="32"/>
      <c r="Q446" s="13"/>
      <c r="R446" s="33"/>
      <c r="S446" s="1"/>
      <c r="T446" s="1"/>
      <c r="U446" s="2"/>
      <c r="V446" s="15"/>
      <c r="W446" s="31"/>
      <c r="X446" s="32"/>
      <c r="Y446" s="13"/>
      <c r="Z446" s="33"/>
      <c r="AA446" s="1"/>
      <c r="AB446" s="1"/>
      <c r="AC446" s="2"/>
      <c r="AD446" s="15"/>
      <c r="AE446" s="31"/>
      <c r="AF446" s="32"/>
      <c r="AG446" s="13"/>
      <c r="AH446" s="33"/>
      <c r="AI446" s="1"/>
      <c r="AJ446" s="1"/>
      <c r="AK446" s="2"/>
      <c r="AL446" s="15"/>
      <c r="AM446" s="31"/>
      <c r="AN446" s="32"/>
      <c r="AO446" s="13"/>
      <c r="AP446" s="33"/>
      <c r="AQ446" s="1"/>
      <c r="AR446" s="1"/>
      <c r="AS446" s="2"/>
      <c r="AT446" s="15"/>
      <c r="AU446" s="31"/>
      <c r="AV446" s="32"/>
      <c r="AW446" s="13"/>
      <c r="AX446" s="33"/>
      <c r="AY446" s="1"/>
      <c r="AZ446" s="1"/>
      <c r="BA446" s="2"/>
      <c r="BB446" s="15"/>
      <c r="BC446" s="31"/>
      <c r="BD446" s="32"/>
      <c r="BE446" s="13"/>
      <c r="BF446" s="33"/>
      <c r="BG446" s="1"/>
      <c r="BH446" s="1"/>
      <c r="BI446" s="2"/>
      <c r="BJ446" s="15"/>
      <c r="BK446" s="31"/>
      <c r="BL446" s="32"/>
      <c r="BM446" s="13"/>
      <c r="BN446" s="33"/>
      <c r="BO446" s="1"/>
      <c r="BP446" s="1"/>
      <c r="BQ446" s="2"/>
      <c r="BR446" s="15"/>
      <c r="BS446" s="31"/>
      <c r="BT446" s="32"/>
      <c r="BU446" s="13"/>
      <c r="BV446" s="33"/>
      <c r="BW446" s="1"/>
      <c r="BX446" s="1"/>
      <c r="BY446" s="2"/>
      <c r="BZ446" s="15"/>
      <c r="CA446" s="31"/>
      <c r="CB446" s="32"/>
      <c r="CC446" s="13"/>
      <c r="CD446" s="33"/>
      <c r="CE446" s="1"/>
      <c r="CF446" s="1"/>
      <c r="CG446" s="2"/>
      <c r="CH446" s="15"/>
      <c r="CI446" s="31"/>
      <c r="CJ446" s="32"/>
      <c r="CK446" s="13"/>
      <c r="CL446" s="33"/>
      <c r="CM446" s="1"/>
      <c r="CN446" s="1"/>
      <c r="CO446" s="2"/>
      <c r="CP446" s="15"/>
      <c r="CQ446" s="31"/>
      <c r="CR446" s="32"/>
      <c r="CS446" s="13"/>
      <c r="CT446" s="33"/>
      <c r="CU446" s="1"/>
      <c r="CV446" s="1"/>
      <c r="CW446" s="2"/>
      <c r="CX446" s="15"/>
      <c r="CY446" s="31"/>
      <c r="CZ446" s="32"/>
      <c r="DA446" s="13"/>
      <c r="DB446" s="33"/>
      <c r="DC446" s="1"/>
      <c r="DD446" s="1"/>
      <c r="DE446" s="2"/>
      <c r="DF446" s="15"/>
      <c r="DG446" s="31"/>
      <c r="DH446" s="32"/>
      <c r="DI446" s="13"/>
      <c r="DJ446" s="33"/>
      <c r="DK446" s="1"/>
      <c r="DL446" s="1"/>
      <c r="DM446" s="2"/>
      <c r="DN446" s="15"/>
      <c r="DO446" s="31"/>
      <c r="DP446" s="32"/>
      <c r="DQ446" s="13"/>
      <c r="DR446" s="33"/>
      <c r="DS446" s="1"/>
      <c r="DT446" s="1"/>
      <c r="DU446" s="2"/>
      <c r="DV446" s="15"/>
      <c r="DW446" s="31"/>
      <c r="DX446" s="32"/>
      <c r="DY446" s="13"/>
      <c r="DZ446" s="33"/>
      <c r="EA446" s="1"/>
      <c r="EB446" s="1"/>
      <c r="EC446" s="2"/>
      <c r="ED446" s="15"/>
      <c r="EE446" s="31"/>
      <c r="EF446" s="32"/>
      <c r="EG446" s="13"/>
      <c r="EH446" s="33"/>
      <c r="EI446" s="1"/>
      <c r="EJ446" s="1"/>
      <c r="EK446" s="2"/>
      <c r="EL446" s="15"/>
      <c r="EM446" s="31"/>
      <c r="EN446" s="32"/>
      <c r="EO446" s="13"/>
      <c r="EP446" s="33"/>
      <c r="EQ446" s="1"/>
      <c r="ER446" s="1"/>
      <c r="ES446" s="2"/>
      <c r="ET446" s="15"/>
      <c r="EU446" s="31"/>
      <c r="EV446" s="32"/>
      <c r="EW446" s="13"/>
      <c r="EX446" s="33"/>
      <c r="EY446" s="1"/>
      <c r="EZ446" s="1"/>
      <c r="FA446" s="2"/>
      <c r="FB446" s="15"/>
      <c r="FC446" s="31"/>
      <c r="FD446" s="32"/>
      <c r="FE446" s="13"/>
      <c r="FF446" s="33"/>
      <c r="FG446" s="1"/>
      <c r="FH446" s="1"/>
      <c r="FI446" s="2"/>
      <c r="FJ446" s="15"/>
      <c r="FK446" s="31"/>
      <c r="FL446" s="32"/>
      <c r="FM446" s="13"/>
      <c r="FN446" s="33"/>
      <c r="FO446" s="1"/>
      <c r="FP446" s="1"/>
      <c r="FQ446" s="2"/>
      <c r="FR446" s="15"/>
      <c r="FS446" s="31"/>
      <c r="FT446" s="32"/>
      <c r="FU446" s="13"/>
      <c r="FV446" s="33"/>
      <c r="FW446" s="1"/>
      <c r="FX446" s="1"/>
      <c r="FY446" s="2"/>
      <c r="FZ446" s="15"/>
      <c r="GA446" s="31"/>
      <c r="GB446" s="32"/>
      <c r="GC446" s="13"/>
      <c r="GD446" s="33"/>
      <c r="GE446" s="1"/>
      <c r="GF446" s="1"/>
      <c r="GG446" s="2"/>
      <c r="GH446" s="15"/>
      <c r="GI446" s="31"/>
      <c r="GJ446" s="32"/>
      <c r="GK446" s="13"/>
      <c r="GL446" s="33"/>
      <c r="GM446" s="1"/>
      <c r="GN446" s="1"/>
      <c r="GO446" s="2"/>
      <c r="GP446" s="15"/>
      <c r="GQ446" s="31"/>
      <c r="GR446" s="32"/>
      <c r="GS446" s="13"/>
      <c r="GT446" s="33"/>
      <c r="GU446" s="1"/>
      <c r="GV446" s="1"/>
      <c r="GW446" s="2"/>
      <c r="GX446" s="15"/>
      <c r="GY446" s="31"/>
      <c r="GZ446" s="32"/>
      <c r="HA446" s="13"/>
      <c r="HB446" s="33"/>
      <c r="HC446" s="1"/>
      <c r="HD446" s="1"/>
      <c r="HE446" s="2"/>
      <c r="HF446" s="15"/>
      <c r="HG446" s="31"/>
      <c r="HH446" s="32"/>
      <c r="HI446" s="13"/>
      <c r="HJ446" s="33"/>
      <c r="HK446" s="1"/>
      <c r="HL446" s="1"/>
      <c r="HM446" s="2"/>
      <c r="HN446" s="15"/>
      <c r="HO446" s="31"/>
      <c r="HP446" s="32"/>
      <c r="HQ446" s="13"/>
      <c r="HR446" s="33"/>
      <c r="HS446" s="1"/>
      <c r="HT446" s="1"/>
      <c r="HU446" s="2"/>
      <c r="HV446" s="15"/>
      <c r="HW446" s="31"/>
      <c r="HX446" s="32"/>
      <c r="HY446" s="13"/>
      <c r="HZ446" s="33"/>
      <c r="IA446" s="1"/>
      <c r="IB446" s="1"/>
      <c r="IC446" s="2"/>
      <c r="ID446" s="15"/>
      <c r="IE446" s="31"/>
      <c r="IF446" s="32"/>
      <c r="IG446" s="13"/>
      <c r="IH446" s="33"/>
      <c r="II446" s="1"/>
      <c r="IJ446" s="1"/>
      <c r="IK446" s="2"/>
      <c r="IL446" s="15"/>
      <c r="IM446" s="31"/>
      <c r="IN446" s="32"/>
      <c r="IO446" s="13"/>
      <c r="IP446" s="33"/>
      <c r="IQ446" s="1"/>
      <c r="IR446" s="1"/>
      <c r="IS446" s="2"/>
      <c r="IT446" s="15"/>
      <c r="IU446" s="31"/>
      <c r="IV446" s="32"/>
    </row>
    <row r="447" spans="1:256" s="3" customFormat="1" ht="139.5" customHeight="1">
      <c r="A447" s="75">
        <v>64</v>
      </c>
      <c r="B447" s="90" t="s">
        <v>2206</v>
      </c>
      <c r="C447" s="118">
        <v>3450</v>
      </c>
      <c r="D447" s="83">
        <v>0</v>
      </c>
      <c r="E447" s="117" t="s">
        <v>2204</v>
      </c>
      <c r="F447" s="302"/>
      <c r="G447" s="93" t="s">
        <v>380</v>
      </c>
      <c r="H447" s="100" t="s">
        <v>82</v>
      </c>
      <c r="I447" s="30"/>
      <c r="J447" s="30"/>
      <c r="K447" s="30"/>
      <c r="L447" s="1"/>
      <c r="M447" s="2"/>
      <c r="N447" s="15"/>
      <c r="O447" s="31"/>
      <c r="P447" s="32"/>
      <c r="Q447" s="13"/>
      <c r="R447" s="33"/>
      <c r="S447" s="1"/>
      <c r="T447" s="1"/>
      <c r="U447" s="2"/>
      <c r="V447" s="15"/>
      <c r="W447" s="31"/>
      <c r="X447" s="32"/>
      <c r="Y447" s="13"/>
      <c r="Z447" s="33"/>
      <c r="AA447" s="1"/>
      <c r="AB447" s="1"/>
      <c r="AC447" s="2"/>
      <c r="AD447" s="15"/>
      <c r="AE447" s="31"/>
      <c r="AF447" s="32"/>
      <c r="AG447" s="13"/>
      <c r="AH447" s="33"/>
      <c r="AI447" s="1"/>
      <c r="AJ447" s="1"/>
      <c r="AK447" s="2"/>
      <c r="AL447" s="15"/>
      <c r="AM447" s="31"/>
      <c r="AN447" s="32"/>
      <c r="AO447" s="13"/>
      <c r="AP447" s="33"/>
      <c r="AQ447" s="1"/>
      <c r="AR447" s="1"/>
      <c r="AS447" s="2"/>
      <c r="AT447" s="15"/>
      <c r="AU447" s="31"/>
      <c r="AV447" s="32"/>
      <c r="AW447" s="13"/>
      <c r="AX447" s="33"/>
      <c r="AY447" s="1"/>
      <c r="AZ447" s="1"/>
      <c r="BA447" s="2"/>
      <c r="BB447" s="15"/>
      <c r="BC447" s="31"/>
      <c r="BD447" s="32"/>
      <c r="BE447" s="13"/>
      <c r="BF447" s="33"/>
      <c r="BG447" s="1"/>
      <c r="BH447" s="1"/>
      <c r="BI447" s="2"/>
      <c r="BJ447" s="15"/>
      <c r="BK447" s="31"/>
      <c r="BL447" s="32"/>
      <c r="BM447" s="13"/>
      <c r="BN447" s="33"/>
      <c r="BO447" s="1"/>
      <c r="BP447" s="1"/>
      <c r="BQ447" s="2"/>
      <c r="BR447" s="15"/>
      <c r="BS447" s="31"/>
      <c r="BT447" s="32"/>
      <c r="BU447" s="13"/>
      <c r="BV447" s="33"/>
      <c r="BW447" s="1"/>
      <c r="BX447" s="1"/>
      <c r="BY447" s="2"/>
      <c r="BZ447" s="15"/>
      <c r="CA447" s="31"/>
      <c r="CB447" s="32"/>
      <c r="CC447" s="13"/>
      <c r="CD447" s="33"/>
      <c r="CE447" s="1"/>
      <c r="CF447" s="1"/>
      <c r="CG447" s="2"/>
      <c r="CH447" s="15"/>
      <c r="CI447" s="31"/>
      <c r="CJ447" s="32"/>
      <c r="CK447" s="13"/>
      <c r="CL447" s="33"/>
      <c r="CM447" s="1"/>
      <c r="CN447" s="1"/>
      <c r="CO447" s="2"/>
      <c r="CP447" s="15"/>
      <c r="CQ447" s="31"/>
      <c r="CR447" s="32"/>
      <c r="CS447" s="13"/>
      <c r="CT447" s="33"/>
      <c r="CU447" s="1"/>
      <c r="CV447" s="1"/>
      <c r="CW447" s="2"/>
      <c r="CX447" s="15"/>
      <c r="CY447" s="31"/>
      <c r="CZ447" s="32"/>
      <c r="DA447" s="13"/>
      <c r="DB447" s="33"/>
      <c r="DC447" s="1"/>
      <c r="DD447" s="1"/>
      <c r="DE447" s="2"/>
      <c r="DF447" s="15"/>
      <c r="DG447" s="31"/>
      <c r="DH447" s="32"/>
      <c r="DI447" s="13"/>
      <c r="DJ447" s="33"/>
      <c r="DK447" s="1"/>
      <c r="DL447" s="1"/>
      <c r="DM447" s="2"/>
      <c r="DN447" s="15"/>
      <c r="DO447" s="31"/>
      <c r="DP447" s="32"/>
      <c r="DQ447" s="13"/>
      <c r="DR447" s="33"/>
      <c r="DS447" s="1"/>
      <c r="DT447" s="1"/>
      <c r="DU447" s="2"/>
      <c r="DV447" s="15"/>
      <c r="DW447" s="31"/>
      <c r="DX447" s="32"/>
      <c r="DY447" s="13"/>
      <c r="DZ447" s="33"/>
      <c r="EA447" s="1"/>
      <c r="EB447" s="1"/>
      <c r="EC447" s="2"/>
      <c r="ED447" s="15"/>
      <c r="EE447" s="31"/>
      <c r="EF447" s="32"/>
      <c r="EG447" s="13"/>
      <c r="EH447" s="33"/>
      <c r="EI447" s="1"/>
      <c r="EJ447" s="1"/>
      <c r="EK447" s="2"/>
      <c r="EL447" s="15"/>
      <c r="EM447" s="31"/>
      <c r="EN447" s="32"/>
      <c r="EO447" s="13"/>
      <c r="EP447" s="33"/>
      <c r="EQ447" s="1"/>
      <c r="ER447" s="1"/>
      <c r="ES447" s="2"/>
      <c r="ET447" s="15"/>
      <c r="EU447" s="31"/>
      <c r="EV447" s="32"/>
      <c r="EW447" s="13"/>
      <c r="EX447" s="33"/>
      <c r="EY447" s="1"/>
      <c r="EZ447" s="1"/>
      <c r="FA447" s="2"/>
      <c r="FB447" s="15"/>
      <c r="FC447" s="31"/>
      <c r="FD447" s="32"/>
      <c r="FE447" s="13"/>
      <c r="FF447" s="33"/>
      <c r="FG447" s="1"/>
      <c r="FH447" s="1"/>
      <c r="FI447" s="2"/>
      <c r="FJ447" s="15"/>
      <c r="FK447" s="31"/>
      <c r="FL447" s="32"/>
      <c r="FM447" s="13"/>
      <c r="FN447" s="33"/>
      <c r="FO447" s="1"/>
      <c r="FP447" s="1"/>
      <c r="FQ447" s="2"/>
      <c r="FR447" s="15"/>
      <c r="FS447" s="31"/>
      <c r="FT447" s="32"/>
      <c r="FU447" s="13"/>
      <c r="FV447" s="33"/>
      <c r="FW447" s="1"/>
      <c r="FX447" s="1"/>
      <c r="FY447" s="2"/>
      <c r="FZ447" s="15"/>
      <c r="GA447" s="31"/>
      <c r="GB447" s="32"/>
      <c r="GC447" s="13"/>
      <c r="GD447" s="33"/>
      <c r="GE447" s="1"/>
      <c r="GF447" s="1"/>
      <c r="GG447" s="2"/>
      <c r="GH447" s="15"/>
      <c r="GI447" s="31"/>
      <c r="GJ447" s="32"/>
      <c r="GK447" s="13"/>
      <c r="GL447" s="33"/>
      <c r="GM447" s="1"/>
      <c r="GN447" s="1"/>
      <c r="GO447" s="2"/>
      <c r="GP447" s="15"/>
      <c r="GQ447" s="31"/>
      <c r="GR447" s="32"/>
      <c r="GS447" s="13"/>
      <c r="GT447" s="33"/>
      <c r="GU447" s="1"/>
      <c r="GV447" s="1"/>
      <c r="GW447" s="2"/>
      <c r="GX447" s="15"/>
      <c r="GY447" s="31"/>
      <c r="GZ447" s="32"/>
      <c r="HA447" s="13"/>
      <c r="HB447" s="33"/>
      <c r="HC447" s="1"/>
      <c r="HD447" s="1"/>
      <c r="HE447" s="2"/>
      <c r="HF447" s="15"/>
      <c r="HG447" s="31"/>
      <c r="HH447" s="32"/>
      <c r="HI447" s="13"/>
      <c r="HJ447" s="33"/>
      <c r="HK447" s="1"/>
      <c r="HL447" s="1"/>
      <c r="HM447" s="2"/>
      <c r="HN447" s="15"/>
      <c r="HO447" s="31"/>
      <c r="HP447" s="32"/>
      <c r="HQ447" s="13"/>
      <c r="HR447" s="33"/>
      <c r="HS447" s="1"/>
      <c r="HT447" s="1"/>
      <c r="HU447" s="2"/>
      <c r="HV447" s="15"/>
      <c r="HW447" s="31"/>
      <c r="HX447" s="32"/>
      <c r="HY447" s="13"/>
      <c r="HZ447" s="33"/>
      <c r="IA447" s="1"/>
      <c r="IB447" s="1"/>
      <c r="IC447" s="2"/>
      <c r="ID447" s="15"/>
      <c r="IE447" s="31"/>
      <c r="IF447" s="32"/>
      <c r="IG447" s="13"/>
      <c r="IH447" s="33"/>
      <c r="II447" s="1"/>
      <c r="IJ447" s="1"/>
      <c r="IK447" s="2"/>
      <c r="IL447" s="15"/>
      <c r="IM447" s="31"/>
      <c r="IN447" s="32"/>
      <c r="IO447" s="13"/>
      <c r="IP447" s="33"/>
      <c r="IQ447" s="1"/>
      <c r="IR447" s="1"/>
      <c r="IS447" s="2"/>
      <c r="IT447" s="15"/>
      <c r="IU447" s="31"/>
      <c r="IV447" s="32"/>
    </row>
    <row r="448" spans="1:256" s="3" customFormat="1" ht="134.25" customHeight="1">
      <c r="A448" s="75">
        <v>65</v>
      </c>
      <c r="B448" s="90" t="s">
        <v>2207</v>
      </c>
      <c r="C448" s="118">
        <v>13000</v>
      </c>
      <c r="D448" s="83">
        <v>0</v>
      </c>
      <c r="E448" s="117" t="s">
        <v>2204</v>
      </c>
      <c r="F448" s="302"/>
      <c r="G448" s="93" t="s">
        <v>380</v>
      </c>
      <c r="H448" s="100" t="s">
        <v>82</v>
      </c>
      <c r="I448" s="30"/>
      <c r="J448" s="30"/>
      <c r="K448" s="30"/>
      <c r="L448" s="1"/>
      <c r="M448" s="2"/>
      <c r="N448" s="15"/>
      <c r="O448" s="31"/>
      <c r="P448" s="32"/>
      <c r="Q448" s="13"/>
      <c r="R448" s="33"/>
      <c r="S448" s="1"/>
      <c r="T448" s="1"/>
      <c r="U448" s="2"/>
      <c r="V448" s="15"/>
      <c r="W448" s="31"/>
      <c r="X448" s="32"/>
      <c r="Y448" s="13"/>
      <c r="Z448" s="33"/>
      <c r="AA448" s="1"/>
      <c r="AB448" s="1"/>
      <c r="AC448" s="2"/>
      <c r="AD448" s="15"/>
      <c r="AE448" s="31"/>
      <c r="AF448" s="32"/>
      <c r="AG448" s="13"/>
      <c r="AH448" s="33"/>
      <c r="AI448" s="1"/>
      <c r="AJ448" s="1"/>
      <c r="AK448" s="2"/>
      <c r="AL448" s="15"/>
      <c r="AM448" s="31"/>
      <c r="AN448" s="32"/>
      <c r="AO448" s="13"/>
      <c r="AP448" s="33"/>
      <c r="AQ448" s="1"/>
      <c r="AR448" s="1"/>
      <c r="AS448" s="2"/>
      <c r="AT448" s="15"/>
      <c r="AU448" s="31"/>
      <c r="AV448" s="32"/>
      <c r="AW448" s="13"/>
      <c r="AX448" s="33"/>
      <c r="AY448" s="1"/>
      <c r="AZ448" s="1"/>
      <c r="BA448" s="2"/>
      <c r="BB448" s="15"/>
      <c r="BC448" s="31"/>
      <c r="BD448" s="32"/>
      <c r="BE448" s="13"/>
      <c r="BF448" s="33"/>
      <c r="BG448" s="1"/>
      <c r="BH448" s="1"/>
      <c r="BI448" s="2"/>
      <c r="BJ448" s="15"/>
      <c r="BK448" s="31"/>
      <c r="BL448" s="32"/>
      <c r="BM448" s="13"/>
      <c r="BN448" s="33"/>
      <c r="BO448" s="1"/>
      <c r="BP448" s="1"/>
      <c r="BQ448" s="2"/>
      <c r="BR448" s="15"/>
      <c r="BS448" s="31"/>
      <c r="BT448" s="32"/>
      <c r="BU448" s="13"/>
      <c r="BV448" s="33"/>
      <c r="BW448" s="1"/>
      <c r="BX448" s="1"/>
      <c r="BY448" s="2"/>
      <c r="BZ448" s="15"/>
      <c r="CA448" s="31"/>
      <c r="CB448" s="32"/>
      <c r="CC448" s="13"/>
      <c r="CD448" s="33"/>
      <c r="CE448" s="1"/>
      <c r="CF448" s="1"/>
      <c r="CG448" s="2"/>
      <c r="CH448" s="15"/>
      <c r="CI448" s="31"/>
      <c r="CJ448" s="32"/>
      <c r="CK448" s="13"/>
      <c r="CL448" s="33"/>
      <c r="CM448" s="1"/>
      <c r="CN448" s="1"/>
      <c r="CO448" s="2"/>
      <c r="CP448" s="15"/>
      <c r="CQ448" s="31"/>
      <c r="CR448" s="32"/>
      <c r="CS448" s="13"/>
      <c r="CT448" s="33"/>
      <c r="CU448" s="1"/>
      <c r="CV448" s="1"/>
      <c r="CW448" s="2"/>
      <c r="CX448" s="15"/>
      <c r="CY448" s="31"/>
      <c r="CZ448" s="32"/>
      <c r="DA448" s="13"/>
      <c r="DB448" s="33"/>
      <c r="DC448" s="1"/>
      <c r="DD448" s="1"/>
      <c r="DE448" s="2"/>
      <c r="DF448" s="15"/>
      <c r="DG448" s="31"/>
      <c r="DH448" s="32"/>
      <c r="DI448" s="13"/>
      <c r="DJ448" s="33"/>
      <c r="DK448" s="1"/>
      <c r="DL448" s="1"/>
      <c r="DM448" s="2"/>
      <c r="DN448" s="15"/>
      <c r="DO448" s="31"/>
      <c r="DP448" s="32"/>
      <c r="DQ448" s="13"/>
      <c r="DR448" s="33"/>
      <c r="DS448" s="1"/>
      <c r="DT448" s="1"/>
      <c r="DU448" s="2"/>
      <c r="DV448" s="15"/>
      <c r="DW448" s="31"/>
      <c r="DX448" s="32"/>
      <c r="DY448" s="13"/>
      <c r="DZ448" s="33"/>
      <c r="EA448" s="1"/>
      <c r="EB448" s="1"/>
      <c r="EC448" s="2"/>
      <c r="ED448" s="15"/>
      <c r="EE448" s="31"/>
      <c r="EF448" s="32"/>
      <c r="EG448" s="13"/>
      <c r="EH448" s="33"/>
      <c r="EI448" s="1"/>
      <c r="EJ448" s="1"/>
      <c r="EK448" s="2"/>
      <c r="EL448" s="15"/>
      <c r="EM448" s="31"/>
      <c r="EN448" s="32"/>
      <c r="EO448" s="13"/>
      <c r="EP448" s="33"/>
      <c r="EQ448" s="1"/>
      <c r="ER448" s="1"/>
      <c r="ES448" s="2"/>
      <c r="ET448" s="15"/>
      <c r="EU448" s="31"/>
      <c r="EV448" s="32"/>
      <c r="EW448" s="13"/>
      <c r="EX448" s="33"/>
      <c r="EY448" s="1"/>
      <c r="EZ448" s="1"/>
      <c r="FA448" s="2"/>
      <c r="FB448" s="15"/>
      <c r="FC448" s="31"/>
      <c r="FD448" s="32"/>
      <c r="FE448" s="13"/>
      <c r="FF448" s="33"/>
      <c r="FG448" s="1"/>
      <c r="FH448" s="1"/>
      <c r="FI448" s="2"/>
      <c r="FJ448" s="15"/>
      <c r="FK448" s="31"/>
      <c r="FL448" s="32"/>
      <c r="FM448" s="13"/>
      <c r="FN448" s="33"/>
      <c r="FO448" s="1"/>
      <c r="FP448" s="1"/>
      <c r="FQ448" s="2"/>
      <c r="FR448" s="15"/>
      <c r="FS448" s="31"/>
      <c r="FT448" s="32"/>
      <c r="FU448" s="13"/>
      <c r="FV448" s="33"/>
      <c r="FW448" s="1"/>
      <c r="FX448" s="1"/>
      <c r="FY448" s="2"/>
      <c r="FZ448" s="15"/>
      <c r="GA448" s="31"/>
      <c r="GB448" s="32"/>
      <c r="GC448" s="13"/>
      <c r="GD448" s="33"/>
      <c r="GE448" s="1"/>
      <c r="GF448" s="1"/>
      <c r="GG448" s="2"/>
      <c r="GH448" s="15"/>
      <c r="GI448" s="31"/>
      <c r="GJ448" s="32"/>
      <c r="GK448" s="13"/>
      <c r="GL448" s="33"/>
      <c r="GM448" s="1"/>
      <c r="GN448" s="1"/>
      <c r="GO448" s="2"/>
      <c r="GP448" s="15"/>
      <c r="GQ448" s="31"/>
      <c r="GR448" s="32"/>
      <c r="GS448" s="13"/>
      <c r="GT448" s="33"/>
      <c r="GU448" s="1"/>
      <c r="GV448" s="1"/>
      <c r="GW448" s="2"/>
      <c r="GX448" s="15"/>
      <c r="GY448" s="31"/>
      <c r="GZ448" s="32"/>
      <c r="HA448" s="13"/>
      <c r="HB448" s="33"/>
      <c r="HC448" s="1"/>
      <c r="HD448" s="1"/>
      <c r="HE448" s="2"/>
      <c r="HF448" s="15"/>
      <c r="HG448" s="31"/>
      <c r="HH448" s="32"/>
      <c r="HI448" s="13"/>
      <c r="HJ448" s="33"/>
      <c r="HK448" s="1"/>
      <c r="HL448" s="1"/>
      <c r="HM448" s="2"/>
      <c r="HN448" s="15"/>
      <c r="HO448" s="31"/>
      <c r="HP448" s="32"/>
      <c r="HQ448" s="13"/>
      <c r="HR448" s="33"/>
      <c r="HS448" s="1"/>
      <c r="HT448" s="1"/>
      <c r="HU448" s="2"/>
      <c r="HV448" s="15"/>
      <c r="HW448" s="31"/>
      <c r="HX448" s="32"/>
      <c r="HY448" s="13"/>
      <c r="HZ448" s="33"/>
      <c r="IA448" s="1"/>
      <c r="IB448" s="1"/>
      <c r="IC448" s="2"/>
      <c r="ID448" s="15"/>
      <c r="IE448" s="31"/>
      <c r="IF448" s="32"/>
      <c r="IG448" s="13"/>
      <c r="IH448" s="33"/>
      <c r="II448" s="1"/>
      <c r="IJ448" s="1"/>
      <c r="IK448" s="2"/>
      <c r="IL448" s="15"/>
      <c r="IM448" s="31"/>
      <c r="IN448" s="32"/>
      <c r="IO448" s="13"/>
      <c r="IP448" s="33"/>
      <c r="IQ448" s="1"/>
      <c r="IR448" s="1"/>
      <c r="IS448" s="2"/>
      <c r="IT448" s="15"/>
      <c r="IU448" s="31"/>
      <c r="IV448" s="32"/>
    </row>
    <row r="449" spans="1:256" s="3" customFormat="1" ht="134.25" customHeight="1">
      <c r="A449" s="75">
        <v>66</v>
      </c>
      <c r="B449" s="90" t="s">
        <v>2208</v>
      </c>
      <c r="C449" s="118">
        <v>3880</v>
      </c>
      <c r="D449" s="83">
        <v>0</v>
      </c>
      <c r="E449" s="117" t="s">
        <v>2204</v>
      </c>
      <c r="F449" s="302"/>
      <c r="G449" s="93" t="s">
        <v>380</v>
      </c>
      <c r="H449" s="100" t="s">
        <v>82</v>
      </c>
      <c r="I449" s="30"/>
      <c r="J449" s="30"/>
      <c r="K449" s="30"/>
      <c r="L449" s="1"/>
      <c r="M449" s="2"/>
      <c r="N449" s="15"/>
      <c r="O449" s="31"/>
      <c r="P449" s="32"/>
      <c r="Q449" s="13"/>
      <c r="R449" s="33"/>
      <c r="S449" s="1"/>
      <c r="T449" s="1"/>
      <c r="U449" s="2"/>
      <c r="V449" s="15"/>
      <c r="W449" s="31"/>
      <c r="X449" s="32"/>
      <c r="Y449" s="13"/>
      <c r="Z449" s="33"/>
      <c r="AA449" s="1"/>
      <c r="AB449" s="1"/>
      <c r="AC449" s="2"/>
      <c r="AD449" s="15"/>
      <c r="AE449" s="31"/>
      <c r="AF449" s="32"/>
      <c r="AG449" s="13"/>
      <c r="AH449" s="33"/>
      <c r="AI449" s="1"/>
      <c r="AJ449" s="1"/>
      <c r="AK449" s="2"/>
      <c r="AL449" s="15"/>
      <c r="AM449" s="31"/>
      <c r="AN449" s="32"/>
      <c r="AO449" s="13"/>
      <c r="AP449" s="33"/>
      <c r="AQ449" s="1"/>
      <c r="AR449" s="1"/>
      <c r="AS449" s="2"/>
      <c r="AT449" s="15"/>
      <c r="AU449" s="31"/>
      <c r="AV449" s="32"/>
      <c r="AW449" s="13"/>
      <c r="AX449" s="33"/>
      <c r="AY449" s="1"/>
      <c r="AZ449" s="1"/>
      <c r="BA449" s="2"/>
      <c r="BB449" s="15"/>
      <c r="BC449" s="31"/>
      <c r="BD449" s="32"/>
      <c r="BE449" s="13"/>
      <c r="BF449" s="33"/>
      <c r="BG449" s="1"/>
      <c r="BH449" s="1"/>
      <c r="BI449" s="2"/>
      <c r="BJ449" s="15"/>
      <c r="BK449" s="31"/>
      <c r="BL449" s="32"/>
      <c r="BM449" s="13"/>
      <c r="BN449" s="33"/>
      <c r="BO449" s="1"/>
      <c r="BP449" s="1"/>
      <c r="BQ449" s="2"/>
      <c r="BR449" s="15"/>
      <c r="BS449" s="31"/>
      <c r="BT449" s="32"/>
      <c r="BU449" s="13"/>
      <c r="BV449" s="33"/>
      <c r="BW449" s="1"/>
      <c r="BX449" s="1"/>
      <c r="BY449" s="2"/>
      <c r="BZ449" s="15"/>
      <c r="CA449" s="31"/>
      <c r="CB449" s="32"/>
      <c r="CC449" s="13"/>
      <c r="CD449" s="33"/>
      <c r="CE449" s="1"/>
      <c r="CF449" s="1"/>
      <c r="CG449" s="2"/>
      <c r="CH449" s="15"/>
      <c r="CI449" s="31"/>
      <c r="CJ449" s="32"/>
      <c r="CK449" s="13"/>
      <c r="CL449" s="33"/>
      <c r="CM449" s="1"/>
      <c r="CN449" s="1"/>
      <c r="CO449" s="2"/>
      <c r="CP449" s="15"/>
      <c r="CQ449" s="31"/>
      <c r="CR449" s="32"/>
      <c r="CS449" s="13"/>
      <c r="CT449" s="33"/>
      <c r="CU449" s="1"/>
      <c r="CV449" s="1"/>
      <c r="CW449" s="2"/>
      <c r="CX449" s="15"/>
      <c r="CY449" s="31"/>
      <c r="CZ449" s="32"/>
      <c r="DA449" s="13"/>
      <c r="DB449" s="33"/>
      <c r="DC449" s="1"/>
      <c r="DD449" s="1"/>
      <c r="DE449" s="2"/>
      <c r="DF449" s="15"/>
      <c r="DG449" s="31"/>
      <c r="DH449" s="32"/>
      <c r="DI449" s="13"/>
      <c r="DJ449" s="33"/>
      <c r="DK449" s="1"/>
      <c r="DL449" s="1"/>
      <c r="DM449" s="2"/>
      <c r="DN449" s="15"/>
      <c r="DO449" s="31"/>
      <c r="DP449" s="32"/>
      <c r="DQ449" s="13"/>
      <c r="DR449" s="33"/>
      <c r="DS449" s="1"/>
      <c r="DT449" s="1"/>
      <c r="DU449" s="2"/>
      <c r="DV449" s="15"/>
      <c r="DW449" s="31"/>
      <c r="DX449" s="32"/>
      <c r="DY449" s="13"/>
      <c r="DZ449" s="33"/>
      <c r="EA449" s="1"/>
      <c r="EB449" s="1"/>
      <c r="EC449" s="2"/>
      <c r="ED449" s="15"/>
      <c r="EE449" s="31"/>
      <c r="EF449" s="32"/>
      <c r="EG449" s="13"/>
      <c r="EH449" s="33"/>
      <c r="EI449" s="1"/>
      <c r="EJ449" s="1"/>
      <c r="EK449" s="2"/>
      <c r="EL449" s="15"/>
      <c r="EM449" s="31"/>
      <c r="EN449" s="32"/>
      <c r="EO449" s="13"/>
      <c r="EP449" s="33"/>
      <c r="EQ449" s="1"/>
      <c r="ER449" s="1"/>
      <c r="ES449" s="2"/>
      <c r="ET449" s="15"/>
      <c r="EU449" s="31"/>
      <c r="EV449" s="32"/>
      <c r="EW449" s="13"/>
      <c r="EX449" s="33"/>
      <c r="EY449" s="1"/>
      <c r="EZ449" s="1"/>
      <c r="FA449" s="2"/>
      <c r="FB449" s="15"/>
      <c r="FC449" s="31"/>
      <c r="FD449" s="32"/>
      <c r="FE449" s="13"/>
      <c r="FF449" s="33"/>
      <c r="FG449" s="1"/>
      <c r="FH449" s="1"/>
      <c r="FI449" s="2"/>
      <c r="FJ449" s="15"/>
      <c r="FK449" s="31"/>
      <c r="FL449" s="32"/>
      <c r="FM449" s="13"/>
      <c r="FN449" s="33"/>
      <c r="FO449" s="1"/>
      <c r="FP449" s="1"/>
      <c r="FQ449" s="2"/>
      <c r="FR449" s="15"/>
      <c r="FS449" s="31"/>
      <c r="FT449" s="32"/>
      <c r="FU449" s="13"/>
      <c r="FV449" s="33"/>
      <c r="FW449" s="1"/>
      <c r="FX449" s="1"/>
      <c r="FY449" s="2"/>
      <c r="FZ449" s="15"/>
      <c r="GA449" s="31"/>
      <c r="GB449" s="32"/>
      <c r="GC449" s="13"/>
      <c r="GD449" s="33"/>
      <c r="GE449" s="1"/>
      <c r="GF449" s="1"/>
      <c r="GG449" s="2"/>
      <c r="GH449" s="15"/>
      <c r="GI449" s="31"/>
      <c r="GJ449" s="32"/>
      <c r="GK449" s="13"/>
      <c r="GL449" s="33"/>
      <c r="GM449" s="1"/>
      <c r="GN449" s="1"/>
      <c r="GO449" s="2"/>
      <c r="GP449" s="15"/>
      <c r="GQ449" s="31"/>
      <c r="GR449" s="32"/>
      <c r="GS449" s="13"/>
      <c r="GT449" s="33"/>
      <c r="GU449" s="1"/>
      <c r="GV449" s="1"/>
      <c r="GW449" s="2"/>
      <c r="GX449" s="15"/>
      <c r="GY449" s="31"/>
      <c r="GZ449" s="32"/>
      <c r="HA449" s="13"/>
      <c r="HB449" s="33"/>
      <c r="HC449" s="1"/>
      <c r="HD449" s="1"/>
      <c r="HE449" s="2"/>
      <c r="HF449" s="15"/>
      <c r="HG449" s="31"/>
      <c r="HH449" s="32"/>
      <c r="HI449" s="13"/>
      <c r="HJ449" s="33"/>
      <c r="HK449" s="1"/>
      <c r="HL449" s="1"/>
      <c r="HM449" s="2"/>
      <c r="HN449" s="15"/>
      <c r="HO449" s="31"/>
      <c r="HP449" s="32"/>
      <c r="HQ449" s="13"/>
      <c r="HR449" s="33"/>
      <c r="HS449" s="1"/>
      <c r="HT449" s="1"/>
      <c r="HU449" s="2"/>
      <c r="HV449" s="15"/>
      <c r="HW449" s="31"/>
      <c r="HX449" s="32"/>
      <c r="HY449" s="13"/>
      <c r="HZ449" s="33"/>
      <c r="IA449" s="1"/>
      <c r="IB449" s="1"/>
      <c r="IC449" s="2"/>
      <c r="ID449" s="15"/>
      <c r="IE449" s="31"/>
      <c r="IF449" s="32"/>
      <c r="IG449" s="13"/>
      <c r="IH449" s="33"/>
      <c r="II449" s="1"/>
      <c r="IJ449" s="1"/>
      <c r="IK449" s="2"/>
      <c r="IL449" s="15"/>
      <c r="IM449" s="31"/>
      <c r="IN449" s="32"/>
      <c r="IO449" s="13"/>
      <c r="IP449" s="33"/>
      <c r="IQ449" s="1"/>
      <c r="IR449" s="1"/>
      <c r="IS449" s="2"/>
      <c r="IT449" s="15"/>
      <c r="IU449" s="31"/>
      <c r="IV449" s="32"/>
    </row>
    <row r="450" spans="1:256" s="3" customFormat="1" ht="137.25" customHeight="1">
      <c r="A450" s="75">
        <v>67</v>
      </c>
      <c r="B450" s="90" t="s">
        <v>2209</v>
      </c>
      <c r="C450" s="118">
        <v>3880</v>
      </c>
      <c r="D450" s="83">
        <v>0</v>
      </c>
      <c r="E450" s="117" t="s">
        <v>2204</v>
      </c>
      <c r="F450" s="302"/>
      <c r="G450" s="93" t="s">
        <v>380</v>
      </c>
      <c r="H450" s="100" t="s">
        <v>82</v>
      </c>
      <c r="I450" s="30"/>
      <c r="J450" s="30"/>
      <c r="K450" s="30"/>
      <c r="L450" s="1"/>
      <c r="M450" s="2"/>
      <c r="N450" s="15"/>
      <c r="O450" s="31"/>
      <c r="P450" s="32"/>
      <c r="Q450" s="13"/>
      <c r="R450" s="33"/>
      <c r="S450" s="1"/>
      <c r="T450" s="1"/>
      <c r="U450" s="2"/>
      <c r="V450" s="15"/>
      <c r="W450" s="31"/>
      <c r="X450" s="32"/>
      <c r="Y450" s="13"/>
      <c r="Z450" s="33"/>
      <c r="AA450" s="1"/>
      <c r="AB450" s="1"/>
      <c r="AC450" s="2"/>
      <c r="AD450" s="15"/>
      <c r="AE450" s="31"/>
      <c r="AF450" s="32"/>
      <c r="AG450" s="13"/>
      <c r="AH450" s="33"/>
      <c r="AI450" s="1"/>
      <c r="AJ450" s="1"/>
      <c r="AK450" s="2"/>
      <c r="AL450" s="15"/>
      <c r="AM450" s="31"/>
      <c r="AN450" s="32"/>
      <c r="AO450" s="13"/>
      <c r="AP450" s="33"/>
      <c r="AQ450" s="1"/>
      <c r="AR450" s="1"/>
      <c r="AS450" s="2"/>
      <c r="AT450" s="15"/>
      <c r="AU450" s="31"/>
      <c r="AV450" s="32"/>
      <c r="AW450" s="13"/>
      <c r="AX450" s="33"/>
      <c r="AY450" s="1"/>
      <c r="AZ450" s="1"/>
      <c r="BA450" s="2"/>
      <c r="BB450" s="15"/>
      <c r="BC450" s="31"/>
      <c r="BD450" s="32"/>
      <c r="BE450" s="13"/>
      <c r="BF450" s="33"/>
      <c r="BG450" s="1"/>
      <c r="BH450" s="1"/>
      <c r="BI450" s="2"/>
      <c r="BJ450" s="15"/>
      <c r="BK450" s="31"/>
      <c r="BL450" s="32"/>
      <c r="BM450" s="13"/>
      <c r="BN450" s="33"/>
      <c r="BO450" s="1"/>
      <c r="BP450" s="1"/>
      <c r="BQ450" s="2"/>
      <c r="BR450" s="15"/>
      <c r="BS450" s="31"/>
      <c r="BT450" s="32"/>
      <c r="BU450" s="13"/>
      <c r="BV450" s="33"/>
      <c r="BW450" s="1"/>
      <c r="BX450" s="1"/>
      <c r="BY450" s="2"/>
      <c r="BZ450" s="15"/>
      <c r="CA450" s="31"/>
      <c r="CB450" s="32"/>
      <c r="CC450" s="13"/>
      <c r="CD450" s="33"/>
      <c r="CE450" s="1"/>
      <c r="CF450" s="1"/>
      <c r="CG450" s="2"/>
      <c r="CH450" s="15"/>
      <c r="CI450" s="31"/>
      <c r="CJ450" s="32"/>
      <c r="CK450" s="13"/>
      <c r="CL450" s="33"/>
      <c r="CM450" s="1"/>
      <c r="CN450" s="1"/>
      <c r="CO450" s="2"/>
      <c r="CP450" s="15"/>
      <c r="CQ450" s="31"/>
      <c r="CR450" s="32"/>
      <c r="CS450" s="13"/>
      <c r="CT450" s="33"/>
      <c r="CU450" s="1"/>
      <c r="CV450" s="1"/>
      <c r="CW450" s="2"/>
      <c r="CX450" s="15"/>
      <c r="CY450" s="31"/>
      <c r="CZ450" s="32"/>
      <c r="DA450" s="13"/>
      <c r="DB450" s="33"/>
      <c r="DC450" s="1"/>
      <c r="DD450" s="1"/>
      <c r="DE450" s="2"/>
      <c r="DF450" s="15"/>
      <c r="DG450" s="31"/>
      <c r="DH450" s="32"/>
      <c r="DI450" s="13"/>
      <c r="DJ450" s="33"/>
      <c r="DK450" s="1"/>
      <c r="DL450" s="1"/>
      <c r="DM450" s="2"/>
      <c r="DN450" s="15"/>
      <c r="DO450" s="31"/>
      <c r="DP450" s="32"/>
      <c r="DQ450" s="13"/>
      <c r="DR450" s="33"/>
      <c r="DS450" s="1"/>
      <c r="DT450" s="1"/>
      <c r="DU450" s="2"/>
      <c r="DV450" s="15"/>
      <c r="DW450" s="31"/>
      <c r="DX450" s="32"/>
      <c r="DY450" s="13"/>
      <c r="DZ450" s="33"/>
      <c r="EA450" s="1"/>
      <c r="EB450" s="1"/>
      <c r="EC450" s="2"/>
      <c r="ED450" s="15"/>
      <c r="EE450" s="31"/>
      <c r="EF450" s="32"/>
      <c r="EG450" s="13"/>
      <c r="EH450" s="33"/>
      <c r="EI450" s="1"/>
      <c r="EJ450" s="1"/>
      <c r="EK450" s="2"/>
      <c r="EL450" s="15"/>
      <c r="EM450" s="31"/>
      <c r="EN450" s="32"/>
      <c r="EO450" s="13"/>
      <c r="EP450" s="33"/>
      <c r="EQ450" s="1"/>
      <c r="ER450" s="1"/>
      <c r="ES450" s="2"/>
      <c r="ET450" s="15"/>
      <c r="EU450" s="31"/>
      <c r="EV450" s="32"/>
      <c r="EW450" s="13"/>
      <c r="EX450" s="33"/>
      <c r="EY450" s="1"/>
      <c r="EZ450" s="1"/>
      <c r="FA450" s="2"/>
      <c r="FB450" s="15"/>
      <c r="FC450" s="31"/>
      <c r="FD450" s="32"/>
      <c r="FE450" s="13"/>
      <c r="FF450" s="33"/>
      <c r="FG450" s="1"/>
      <c r="FH450" s="1"/>
      <c r="FI450" s="2"/>
      <c r="FJ450" s="15"/>
      <c r="FK450" s="31"/>
      <c r="FL450" s="32"/>
      <c r="FM450" s="13"/>
      <c r="FN450" s="33"/>
      <c r="FO450" s="1"/>
      <c r="FP450" s="1"/>
      <c r="FQ450" s="2"/>
      <c r="FR450" s="15"/>
      <c r="FS450" s="31"/>
      <c r="FT450" s="32"/>
      <c r="FU450" s="13"/>
      <c r="FV450" s="33"/>
      <c r="FW450" s="1"/>
      <c r="FX450" s="1"/>
      <c r="FY450" s="2"/>
      <c r="FZ450" s="15"/>
      <c r="GA450" s="31"/>
      <c r="GB450" s="32"/>
      <c r="GC450" s="13"/>
      <c r="GD450" s="33"/>
      <c r="GE450" s="1"/>
      <c r="GF450" s="1"/>
      <c r="GG450" s="2"/>
      <c r="GH450" s="15"/>
      <c r="GI450" s="31"/>
      <c r="GJ450" s="32"/>
      <c r="GK450" s="13"/>
      <c r="GL450" s="33"/>
      <c r="GM450" s="1"/>
      <c r="GN450" s="1"/>
      <c r="GO450" s="2"/>
      <c r="GP450" s="15"/>
      <c r="GQ450" s="31"/>
      <c r="GR450" s="32"/>
      <c r="GS450" s="13"/>
      <c r="GT450" s="33"/>
      <c r="GU450" s="1"/>
      <c r="GV450" s="1"/>
      <c r="GW450" s="2"/>
      <c r="GX450" s="15"/>
      <c r="GY450" s="31"/>
      <c r="GZ450" s="32"/>
      <c r="HA450" s="13"/>
      <c r="HB450" s="33"/>
      <c r="HC450" s="1"/>
      <c r="HD450" s="1"/>
      <c r="HE450" s="2"/>
      <c r="HF450" s="15"/>
      <c r="HG450" s="31"/>
      <c r="HH450" s="32"/>
      <c r="HI450" s="13"/>
      <c r="HJ450" s="33"/>
      <c r="HK450" s="1"/>
      <c r="HL450" s="1"/>
      <c r="HM450" s="2"/>
      <c r="HN450" s="15"/>
      <c r="HO450" s="31"/>
      <c r="HP450" s="32"/>
      <c r="HQ450" s="13"/>
      <c r="HR450" s="33"/>
      <c r="HS450" s="1"/>
      <c r="HT450" s="1"/>
      <c r="HU450" s="2"/>
      <c r="HV450" s="15"/>
      <c r="HW450" s="31"/>
      <c r="HX450" s="32"/>
      <c r="HY450" s="13"/>
      <c r="HZ450" s="33"/>
      <c r="IA450" s="1"/>
      <c r="IB450" s="1"/>
      <c r="IC450" s="2"/>
      <c r="ID450" s="15"/>
      <c r="IE450" s="31"/>
      <c r="IF450" s="32"/>
      <c r="IG450" s="13"/>
      <c r="IH450" s="33"/>
      <c r="II450" s="1"/>
      <c r="IJ450" s="1"/>
      <c r="IK450" s="2"/>
      <c r="IL450" s="15"/>
      <c r="IM450" s="31"/>
      <c r="IN450" s="32"/>
      <c r="IO450" s="13"/>
      <c r="IP450" s="33"/>
      <c r="IQ450" s="1"/>
      <c r="IR450" s="1"/>
      <c r="IS450" s="2"/>
      <c r="IT450" s="15"/>
      <c r="IU450" s="31"/>
      <c r="IV450" s="32"/>
    </row>
    <row r="451" spans="1:256" s="3" customFormat="1" ht="131.25" customHeight="1">
      <c r="A451" s="75">
        <v>68</v>
      </c>
      <c r="B451" s="90" t="s">
        <v>2198</v>
      </c>
      <c r="C451" s="118">
        <v>5700</v>
      </c>
      <c r="D451" s="83">
        <v>0</v>
      </c>
      <c r="E451" s="117" t="s">
        <v>2199</v>
      </c>
      <c r="F451" s="302"/>
      <c r="G451" s="93" t="s">
        <v>380</v>
      </c>
      <c r="H451" s="100" t="s">
        <v>82</v>
      </c>
      <c r="I451" s="30"/>
      <c r="J451" s="30"/>
      <c r="K451" s="30"/>
      <c r="L451" s="1"/>
      <c r="M451" s="2"/>
      <c r="N451" s="15"/>
      <c r="O451" s="31"/>
      <c r="P451" s="32"/>
      <c r="Q451" s="13"/>
      <c r="R451" s="33"/>
      <c r="S451" s="1"/>
      <c r="T451" s="1"/>
      <c r="U451" s="2"/>
      <c r="V451" s="15"/>
      <c r="W451" s="31"/>
      <c r="X451" s="32"/>
      <c r="Y451" s="13"/>
      <c r="Z451" s="33"/>
      <c r="AA451" s="1"/>
      <c r="AB451" s="1"/>
      <c r="AC451" s="2"/>
      <c r="AD451" s="15"/>
      <c r="AE451" s="31"/>
      <c r="AF451" s="32"/>
      <c r="AG451" s="13"/>
      <c r="AH451" s="33"/>
      <c r="AI451" s="1"/>
      <c r="AJ451" s="1"/>
      <c r="AK451" s="2"/>
      <c r="AL451" s="15"/>
      <c r="AM451" s="31"/>
      <c r="AN451" s="32"/>
      <c r="AO451" s="13"/>
      <c r="AP451" s="33"/>
      <c r="AQ451" s="1"/>
      <c r="AR451" s="1"/>
      <c r="AS451" s="2"/>
      <c r="AT451" s="15"/>
      <c r="AU451" s="31"/>
      <c r="AV451" s="32"/>
      <c r="AW451" s="13"/>
      <c r="AX451" s="33"/>
      <c r="AY451" s="1"/>
      <c r="AZ451" s="1"/>
      <c r="BA451" s="2"/>
      <c r="BB451" s="15"/>
      <c r="BC451" s="31"/>
      <c r="BD451" s="32"/>
      <c r="BE451" s="13"/>
      <c r="BF451" s="33"/>
      <c r="BG451" s="1"/>
      <c r="BH451" s="1"/>
      <c r="BI451" s="2"/>
      <c r="BJ451" s="15"/>
      <c r="BK451" s="31"/>
      <c r="BL451" s="32"/>
      <c r="BM451" s="13"/>
      <c r="BN451" s="33"/>
      <c r="BO451" s="1"/>
      <c r="BP451" s="1"/>
      <c r="BQ451" s="2"/>
      <c r="BR451" s="15"/>
      <c r="BS451" s="31"/>
      <c r="BT451" s="32"/>
      <c r="BU451" s="13"/>
      <c r="BV451" s="33"/>
      <c r="BW451" s="1"/>
      <c r="BX451" s="1"/>
      <c r="BY451" s="2"/>
      <c r="BZ451" s="15"/>
      <c r="CA451" s="31"/>
      <c r="CB451" s="32"/>
      <c r="CC451" s="13"/>
      <c r="CD451" s="33"/>
      <c r="CE451" s="1"/>
      <c r="CF451" s="1"/>
      <c r="CG451" s="2"/>
      <c r="CH451" s="15"/>
      <c r="CI451" s="31"/>
      <c r="CJ451" s="32"/>
      <c r="CK451" s="13"/>
      <c r="CL451" s="33"/>
      <c r="CM451" s="1"/>
      <c r="CN451" s="1"/>
      <c r="CO451" s="2"/>
      <c r="CP451" s="15"/>
      <c r="CQ451" s="31"/>
      <c r="CR451" s="32"/>
      <c r="CS451" s="13"/>
      <c r="CT451" s="33"/>
      <c r="CU451" s="1"/>
      <c r="CV451" s="1"/>
      <c r="CW451" s="2"/>
      <c r="CX451" s="15"/>
      <c r="CY451" s="31"/>
      <c r="CZ451" s="32"/>
      <c r="DA451" s="13"/>
      <c r="DB451" s="33"/>
      <c r="DC451" s="1"/>
      <c r="DD451" s="1"/>
      <c r="DE451" s="2"/>
      <c r="DF451" s="15"/>
      <c r="DG451" s="31"/>
      <c r="DH451" s="32"/>
      <c r="DI451" s="13"/>
      <c r="DJ451" s="33"/>
      <c r="DK451" s="1"/>
      <c r="DL451" s="1"/>
      <c r="DM451" s="2"/>
      <c r="DN451" s="15"/>
      <c r="DO451" s="31"/>
      <c r="DP451" s="32"/>
      <c r="DQ451" s="13"/>
      <c r="DR451" s="33"/>
      <c r="DS451" s="1"/>
      <c r="DT451" s="1"/>
      <c r="DU451" s="2"/>
      <c r="DV451" s="15"/>
      <c r="DW451" s="31"/>
      <c r="DX451" s="32"/>
      <c r="DY451" s="13"/>
      <c r="DZ451" s="33"/>
      <c r="EA451" s="1"/>
      <c r="EB451" s="1"/>
      <c r="EC451" s="2"/>
      <c r="ED451" s="15"/>
      <c r="EE451" s="31"/>
      <c r="EF451" s="32"/>
      <c r="EG451" s="13"/>
      <c r="EH451" s="33"/>
      <c r="EI451" s="1"/>
      <c r="EJ451" s="1"/>
      <c r="EK451" s="2"/>
      <c r="EL451" s="15"/>
      <c r="EM451" s="31"/>
      <c r="EN451" s="32"/>
      <c r="EO451" s="13"/>
      <c r="EP451" s="33"/>
      <c r="EQ451" s="1"/>
      <c r="ER451" s="1"/>
      <c r="ES451" s="2"/>
      <c r="ET451" s="15"/>
      <c r="EU451" s="31"/>
      <c r="EV451" s="32"/>
      <c r="EW451" s="13"/>
      <c r="EX451" s="33"/>
      <c r="EY451" s="1"/>
      <c r="EZ451" s="1"/>
      <c r="FA451" s="2"/>
      <c r="FB451" s="15"/>
      <c r="FC451" s="31"/>
      <c r="FD451" s="32"/>
      <c r="FE451" s="13"/>
      <c r="FF451" s="33"/>
      <c r="FG451" s="1"/>
      <c r="FH451" s="1"/>
      <c r="FI451" s="2"/>
      <c r="FJ451" s="15"/>
      <c r="FK451" s="31"/>
      <c r="FL451" s="32"/>
      <c r="FM451" s="13"/>
      <c r="FN451" s="33"/>
      <c r="FO451" s="1"/>
      <c r="FP451" s="1"/>
      <c r="FQ451" s="2"/>
      <c r="FR451" s="15"/>
      <c r="FS451" s="31"/>
      <c r="FT451" s="32"/>
      <c r="FU451" s="13"/>
      <c r="FV451" s="33"/>
      <c r="FW451" s="1"/>
      <c r="FX451" s="1"/>
      <c r="FY451" s="2"/>
      <c r="FZ451" s="15"/>
      <c r="GA451" s="31"/>
      <c r="GB451" s="32"/>
      <c r="GC451" s="13"/>
      <c r="GD451" s="33"/>
      <c r="GE451" s="1"/>
      <c r="GF451" s="1"/>
      <c r="GG451" s="2"/>
      <c r="GH451" s="15"/>
      <c r="GI451" s="31"/>
      <c r="GJ451" s="32"/>
      <c r="GK451" s="13"/>
      <c r="GL451" s="33"/>
      <c r="GM451" s="1"/>
      <c r="GN451" s="1"/>
      <c r="GO451" s="2"/>
      <c r="GP451" s="15"/>
      <c r="GQ451" s="31"/>
      <c r="GR451" s="32"/>
      <c r="GS451" s="13"/>
      <c r="GT451" s="33"/>
      <c r="GU451" s="1"/>
      <c r="GV451" s="1"/>
      <c r="GW451" s="2"/>
      <c r="GX451" s="15"/>
      <c r="GY451" s="31"/>
      <c r="GZ451" s="32"/>
      <c r="HA451" s="13"/>
      <c r="HB451" s="33"/>
      <c r="HC451" s="1"/>
      <c r="HD451" s="1"/>
      <c r="HE451" s="2"/>
      <c r="HF451" s="15"/>
      <c r="HG451" s="31"/>
      <c r="HH451" s="32"/>
      <c r="HI451" s="13"/>
      <c r="HJ451" s="33"/>
      <c r="HK451" s="1"/>
      <c r="HL451" s="1"/>
      <c r="HM451" s="2"/>
      <c r="HN451" s="15"/>
      <c r="HO451" s="31"/>
      <c r="HP451" s="32"/>
      <c r="HQ451" s="13"/>
      <c r="HR451" s="33"/>
      <c r="HS451" s="1"/>
      <c r="HT451" s="1"/>
      <c r="HU451" s="2"/>
      <c r="HV451" s="15"/>
      <c r="HW451" s="31"/>
      <c r="HX451" s="32"/>
      <c r="HY451" s="13"/>
      <c r="HZ451" s="33"/>
      <c r="IA451" s="1"/>
      <c r="IB451" s="1"/>
      <c r="IC451" s="2"/>
      <c r="ID451" s="15"/>
      <c r="IE451" s="31"/>
      <c r="IF451" s="32"/>
      <c r="IG451" s="13"/>
      <c r="IH451" s="33"/>
      <c r="II451" s="1"/>
      <c r="IJ451" s="1"/>
      <c r="IK451" s="2"/>
      <c r="IL451" s="15"/>
      <c r="IM451" s="31"/>
      <c r="IN451" s="32"/>
      <c r="IO451" s="13"/>
      <c r="IP451" s="33"/>
      <c r="IQ451" s="1"/>
      <c r="IR451" s="1"/>
      <c r="IS451" s="2"/>
      <c r="IT451" s="15"/>
      <c r="IU451" s="31"/>
      <c r="IV451" s="32"/>
    </row>
    <row r="452" spans="1:256" s="3" customFormat="1" ht="132" customHeight="1">
      <c r="A452" s="75">
        <v>69</v>
      </c>
      <c r="B452" s="90" t="s">
        <v>2195</v>
      </c>
      <c r="C452" s="118">
        <v>5390</v>
      </c>
      <c r="D452" s="83">
        <v>0</v>
      </c>
      <c r="E452" s="117" t="s">
        <v>2196</v>
      </c>
      <c r="F452" s="302"/>
      <c r="G452" s="93" t="s">
        <v>380</v>
      </c>
      <c r="H452" s="100" t="s">
        <v>82</v>
      </c>
      <c r="I452" s="30"/>
      <c r="J452" s="30"/>
      <c r="K452" s="30"/>
      <c r="L452" s="1"/>
      <c r="M452" s="2"/>
      <c r="N452" s="15"/>
      <c r="O452" s="31"/>
      <c r="P452" s="32"/>
      <c r="Q452" s="13"/>
      <c r="R452" s="33"/>
      <c r="S452" s="1"/>
      <c r="T452" s="1"/>
      <c r="U452" s="2"/>
      <c r="V452" s="15"/>
      <c r="W452" s="31"/>
      <c r="X452" s="32"/>
      <c r="Y452" s="13"/>
      <c r="Z452" s="33"/>
      <c r="AA452" s="1"/>
      <c r="AB452" s="1"/>
      <c r="AC452" s="2"/>
      <c r="AD452" s="15"/>
      <c r="AE452" s="31"/>
      <c r="AF452" s="32"/>
      <c r="AG452" s="13"/>
      <c r="AH452" s="33"/>
      <c r="AI452" s="1"/>
      <c r="AJ452" s="1"/>
      <c r="AK452" s="2"/>
      <c r="AL452" s="15"/>
      <c r="AM452" s="31"/>
      <c r="AN452" s="32"/>
      <c r="AO452" s="13"/>
      <c r="AP452" s="33"/>
      <c r="AQ452" s="1"/>
      <c r="AR452" s="1"/>
      <c r="AS452" s="2"/>
      <c r="AT452" s="15"/>
      <c r="AU452" s="31"/>
      <c r="AV452" s="32"/>
      <c r="AW452" s="13"/>
      <c r="AX452" s="33"/>
      <c r="AY452" s="1"/>
      <c r="AZ452" s="1"/>
      <c r="BA452" s="2"/>
      <c r="BB452" s="15"/>
      <c r="BC452" s="31"/>
      <c r="BD452" s="32"/>
      <c r="BE452" s="13"/>
      <c r="BF452" s="33"/>
      <c r="BG452" s="1"/>
      <c r="BH452" s="1"/>
      <c r="BI452" s="2"/>
      <c r="BJ452" s="15"/>
      <c r="BK452" s="31"/>
      <c r="BL452" s="32"/>
      <c r="BM452" s="13"/>
      <c r="BN452" s="33"/>
      <c r="BO452" s="1"/>
      <c r="BP452" s="1"/>
      <c r="BQ452" s="2"/>
      <c r="BR452" s="15"/>
      <c r="BS452" s="31"/>
      <c r="BT452" s="32"/>
      <c r="BU452" s="13"/>
      <c r="BV452" s="33"/>
      <c r="BW452" s="1"/>
      <c r="BX452" s="1"/>
      <c r="BY452" s="2"/>
      <c r="BZ452" s="15"/>
      <c r="CA452" s="31"/>
      <c r="CB452" s="32"/>
      <c r="CC452" s="13"/>
      <c r="CD452" s="33"/>
      <c r="CE452" s="1"/>
      <c r="CF452" s="1"/>
      <c r="CG452" s="2"/>
      <c r="CH452" s="15"/>
      <c r="CI452" s="31"/>
      <c r="CJ452" s="32"/>
      <c r="CK452" s="13"/>
      <c r="CL452" s="33"/>
      <c r="CM452" s="1"/>
      <c r="CN452" s="1"/>
      <c r="CO452" s="2"/>
      <c r="CP452" s="15"/>
      <c r="CQ452" s="31"/>
      <c r="CR452" s="32"/>
      <c r="CS452" s="13"/>
      <c r="CT452" s="33"/>
      <c r="CU452" s="1"/>
      <c r="CV452" s="1"/>
      <c r="CW452" s="2"/>
      <c r="CX452" s="15"/>
      <c r="CY452" s="31"/>
      <c r="CZ452" s="32"/>
      <c r="DA452" s="13"/>
      <c r="DB452" s="33"/>
      <c r="DC452" s="1"/>
      <c r="DD452" s="1"/>
      <c r="DE452" s="2"/>
      <c r="DF452" s="15"/>
      <c r="DG452" s="31"/>
      <c r="DH452" s="32"/>
      <c r="DI452" s="13"/>
      <c r="DJ452" s="33"/>
      <c r="DK452" s="1"/>
      <c r="DL452" s="1"/>
      <c r="DM452" s="2"/>
      <c r="DN452" s="15"/>
      <c r="DO452" s="31"/>
      <c r="DP452" s="32"/>
      <c r="DQ452" s="13"/>
      <c r="DR452" s="33"/>
      <c r="DS452" s="1"/>
      <c r="DT452" s="1"/>
      <c r="DU452" s="2"/>
      <c r="DV452" s="15"/>
      <c r="DW452" s="31"/>
      <c r="DX452" s="32"/>
      <c r="DY452" s="13"/>
      <c r="DZ452" s="33"/>
      <c r="EA452" s="1"/>
      <c r="EB452" s="1"/>
      <c r="EC452" s="2"/>
      <c r="ED452" s="15"/>
      <c r="EE452" s="31"/>
      <c r="EF452" s="32"/>
      <c r="EG452" s="13"/>
      <c r="EH452" s="33"/>
      <c r="EI452" s="1"/>
      <c r="EJ452" s="1"/>
      <c r="EK452" s="2"/>
      <c r="EL452" s="15"/>
      <c r="EM452" s="31"/>
      <c r="EN452" s="32"/>
      <c r="EO452" s="13"/>
      <c r="EP452" s="33"/>
      <c r="EQ452" s="1"/>
      <c r="ER452" s="1"/>
      <c r="ES452" s="2"/>
      <c r="ET452" s="15"/>
      <c r="EU452" s="31"/>
      <c r="EV452" s="32"/>
      <c r="EW452" s="13"/>
      <c r="EX452" s="33"/>
      <c r="EY452" s="1"/>
      <c r="EZ452" s="1"/>
      <c r="FA452" s="2"/>
      <c r="FB452" s="15"/>
      <c r="FC452" s="31"/>
      <c r="FD452" s="32"/>
      <c r="FE452" s="13"/>
      <c r="FF452" s="33"/>
      <c r="FG452" s="1"/>
      <c r="FH452" s="1"/>
      <c r="FI452" s="2"/>
      <c r="FJ452" s="15"/>
      <c r="FK452" s="31"/>
      <c r="FL452" s="32"/>
      <c r="FM452" s="13"/>
      <c r="FN452" s="33"/>
      <c r="FO452" s="1"/>
      <c r="FP452" s="1"/>
      <c r="FQ452" s="2"/>
      <c r="FR452" s="15"/>
      <c r="FS452" s="31"/>
      <c r="FT452" s="32"/>
      <c r="FU452" s="13"/>
      <c r="FV452" s="33"/>
      <c r="FW452" s="1"/>
      <c r="FX452" s="1"/>
      <c r="FY452" s="2"/>
      <c r="FZ452" s="15"/>
      <c r="GA452" s="31"/>
      <c r="GB452" s="32"/>
      <c r="GC452" s="13"/>
      <c r="GD452" s="33"/>
      <c r="GE452" s="1"/>
      <c r="GF452" s="1"/>
      <c r="GG452" s="2"/>
      <c r="GH452" s="15"/>
      <c r="GI452" s="31"/>
      <c r="GJ452" s="32"/>
      <c r="GK452" s="13"/>
      <c r="GL452" s="33"/>
      <c r="GM452" s="1"/>
      <c r="GN452" s="1"/>
      <c r="GO452" s="2"/>
      <c r="GP452" s="15"/>
      <c r="GQ452" s="31"/>
      <c r="GR452" s="32"/>
      <c r="GS452" s="13"/>
      <c r="GT452" s="33"/>
      <c r="GU452" s="1"/>
      <c r="GV452" s="1"/>
      <c r="GW452" s="2"/>
      <c r="GX452" s="15"/>
      <c r="GY452" s="31"/>
      <c r="GZ452" s="32"/>
      <c r="HA452" s="13"/>
      <c r="HB452" s="33"/>
      <c r="HC452" s="1"/>
      <c r="HD452" s="1"/>
      <c r="HE452" s="2"/>
      <c r="HF452" s="15"/>
      <c r="HG452" s="31"/>
      <c r="HH452" s="32"/>
      <c r="HI452" s="13"/>
      <c r="HJ452" s="33"/>
      <c r="HK452" s="1"/>
      <c r="HL452" s="1"/>
      <c r="HM452" s="2"/>
      <c r="HN452" s="15"/>
      <c r="HO452" s="31"/>
      <c r="HP452" s="32"/>
      <c r="HQ452" s="13"/>
      <c r="HR452" s="33"/>
      <c r="HS452" s="1"/>
      <c r="HT452" s="1"/>
      <c r="HU452" s="2"/>
      <c r="HV452" s="15"/>
      <c r="HW452" s="31"/>
      <c r="HX452" s="32"/>
      <c r="HY452" s="13"/>
      <c r="HZ452" s="33"/>
      <c r="IA452" s="1"/>
      <c r="IB452" s="1"/>
      <c r="IC452" s="2"/>
      <c r="ID452" s="15"/>
      <c r="IE452" s="31"/>
      <c r="IF452" s="32"/>
      <c r="IG452" s="13"/>
      <c r="IH452" s="33"/>
      <c r="II452" s="1"/>
      <c r="IJ452" s="1"/>
      <c r="IK452" s="2"/>
      <c r="IL452" s="15"/>
      <c r="IM452" s="31"/>
      <c r="IN452" s="32"/>
      <c r="IO452" s="13"/>
      <c r="IP452" s="33"/>
      <c r="IQ452" s="1"/>
      <c r="IR452" s="1"/>
      <c r="IS452" s="2"/>
      <c r="IT452" s="15"/>
      <c r="IU452" s="31"/>
      <c r="IV452" s="32"/>
    </row>
    <row r="453" spans="1:256" s="3" customFormat="1" ht="144.75" customHeight="1">
      <c r="A453" s="75">
        <v>70</v>
      </c>
      <c r="B453" s="90" t="s">
        <v>2195</v>
      </c>
      <c r="C453" s="118">
        <v>5390</v>
      </c>
      <c r="D453" s="83">
        <v>0</v>
      </c>
      <c r="E453" s="117" t="s">
        <v>2196</v>
      </c>
      <c r="F453" s="302"/>
      <c r="G453" s="93" t="s">
        <v>380</v>
      </c>
      <c r="H453" s="100" t="s">
        <v>82</v>
      </c>
      <c r="I453" s="30"/>
      <c r="J453" s="30"/>
      <c r="K453" s="30"/>
      <c r="L453" s="1"/>
      <c r="M453" s="2"/>
      <c r="N453" s="15"/>
      <c r="O453" s="31"/>
      <c r="P453" s="32"/>
      <c r="Q453" s="13"/>
      <c r="R453" s="33"/>
      <c r="S453" s="1"/>
      <c r="T453" s="1"/>
      <c r="U453" s="2"/>
      <c r="V453" s="15"/>
      <c r="W453" s="31"/>
      <c r="X453" s="32"/>
      <c r="Y453" s="13"/>
      <c r="Z453" s="33"/>
      <c r="AA453" s="1"/>
      <c r="AB453" s="1"/>
      <c r="AC453" s="2"/>
      <c r="AD453" s="15"/>
      <c r="AE453" s="31"/>
      <c r="AF453" s="32"/>
      <c r="AG453" s="13"/>
      <c r="AH453" s="33"/>
      <c r="AI453" s="1"/>
      <c r="AJ453" s="1"/>
      <c r="AK453" s="2"/>
      <c r="AL453" s="15"/>
      <c r="AM453" s="31"/>
      <c r="AN453" s="32"/>
      <c r="AO453" s="13"/>
      <c r="AP453" s="33"/>
      <c r="AQ453" s="1"/>
      <c r="AR453" s="1"/>
      <c r="AS453" s="2"/>
      <c r="AT453" s="15"/>
      <c r="AU453" s="31"/>
      <c r="AV453" s="32"/>
      <c r="AW453" s="13"/>
      <c r="AX453" s="33"/>
      <c r="AY453" s="1"/>
      <c r="AZ453" s="1"/>
      <c r="BA453" s="2"/>
      <c r="BB453" s="15"/>
      <c r="BC453" s="31"/>
      <c r="BD453" s="32"/>
      <c r="BE453" s="13"/>
      <c r="BF453" s="33"/>
      <c r="BG453" s="1"/>
      <c r="BH453" s="1"/>
      <c r="BI453" s="2"/>
      <c r="BJ453" s="15"/>
      <c r="BK453" s="31"/>
      <c r="BL453" s="32"/>
      <c r="BM453" s="13"/>
      <c r="BN453" s="33"/>
      <c r="BO453" s="1"/>
      <c r="BP453" s="1"/>
      <c r="BQ453" s="2"/>
      <c r="BR453" s="15"/>
      <c r="BS453" s="31"/>
      <c r="BT453" s="32"/>
      <c r="BU453" s="13"/>
      <c r="BV453" s="33"/>
      <c r="BW453" s="1"/>
      <c r="BX453" s="1"/>
      <c r="BY453" s="2"/>
      <c r="BZ453" s="15"/>
      <c r="CA453" s="31"/>
      <c r="CB453" s="32"/>
      <c r="CC453" s="13"/>
      <c r="CD453" s="33"/>
      <c r="CE453" s="1"/>
      <c r="CF453" s="1"/>
      <c r="CG453" s="2"/>
      <c r="CH453" s="15"/>
      <c r="CI453" s="31"/>
      <c r="CJ453" s="32"/>
      <c r="CK453" s="13"/>
      <c r="CL453" s="33"/>
      <c r="CM453" s="1"/>
      <c r="CN453" s="1"/>
      <c r="CO453" s="2"/>
      <c r="CP453" s="15"/>
      <c r="CQ453" s="31"/>
      <c r="CR453" s="32"/>
      <c r="CS453" s="13"/>
      <c r="CT453" s="33"/>
      <c r="CU453" s="1"/>
      <c r="CV453" s="1"/>
      <c r="CW453" s="2"/>
      <c r="CX453" s="15"/>
      <c r="CY453" s="31"/>
      <c r="CZ453" s="32"/>
      <c r="DA453" s="13"/>
      <c r="DB453" s="33"/>
      <c r="DC453" s="1"/>
      <c r="DD453" s="1"/>
      <c r="DE453" s="2"/>
      <c r="DF453" s="15"/>
      <c r="DG453" s="31"/>
      <c r="DH453" s="32"/>
      <c r="DI453" s="13"/>
      <c r="DJ453" s="33"/>
      <c r="DK453" s="1"/>
      <c r="DL453" s="1"/>
      <c r="DM453" s="2"/>
      <c r="DN453" s="15"/>
      <c r="DO453" s="31"/>
      <c r="DP453" s="32"/>
      <c r="DQ453" s="13"/>
      <c r="DR453" s="33"/>
      <c r="DS453" s="1"/>
      <c r="DT453" s="1"/>
      <c r="DU453" s="2"/>
      <c r="DV453" s="15"/>
      <c r="DW453" s="31"/>
      <c r="DX453" s="32"/>
      <c r="DY453" s="13"/>
      <c r="DZ453" s="33"/>
      <c r="EA453" s="1"/>
      <c r="EB453" s="1"/>
      <c r="EC453" s="2"/>
      <c r="ED453" s="15"/>
      <c r="EE453" s="31"/>
      <c r="EF453" s="32"/>
      <c r="EG453" s="13"/>
      <c r="EH453" s="33"/>
      <c r="EI453" s="1"/>
      <c r="EJ453" s="1"/>
      <c r="EK453" s="2"/>
      <c r="EL453" s="15"/>
      <c r="EM453" s="31"/>
      <c r="EN453" s="32"/>
      <c r="EO453" s="13"/>
      <c r="EP453" s="33"/>
      <c r="EQ453" s="1"/>
      <c r="ER453" s="1"/>
      <c r="ES453" s="2"/>
      <c r="ET453" s="15"/>
      <c r="EU453" s="31"/>
      <c r="EV453" s="32"/>
      <c r="EW453" s="13"/>
      <c r="EX453" s="33"/>
      <c r="EY453" s="1"/>
      <c r="EZ453" s="1"/>
      <c r="FA453" s="2"/>
      <c r="FB453" s="15"/>
      <c r="FC453" s="31"/>
      <c r="FD453" s="32"/>
      <c r="FE453" s="13"/>
      <c r="FF453" s="33"/>
      <c r="FG453" s="1"/>
      <c r="FH453" s="1"/>
      <c r="FI453" s="2"/>
      <c r="FJ453" s="15"/>
      <c r="FK453" s="31"/>
      <c r="FL453" s="32"/>
      <c r="FM453" s="13"/>
      <c r="FN453" s="33"/>
      <c r="FO453" s="1"/>
      <c r="FP453" s="1"/>
      <c r="FQ453" s="2"/>
      <c r="FR453" s="15"/>
      <c r="FS453" s="31"/>
      <c r="FT453" s="32"/>
      <c r="FU453" s="13"/>
      <c r="FV453" s="33"/>
      <c r="FW453" s="1"/>
      <c r="FX453" s="1"/>
      <c r="FY453" s="2"/>
      <c r="FZ453" s="15"/>
      <c r="GA453" s="31"/>
      <c r="GB453" s="32"/>
      <c r="GC453" s="13"/>
      <c r="GD453" s="33"/>
      <c r="GE453" s="1"/>
      <c r="GF453" s="1"/>
      <c r="GG453" s="2"/>
      <c r="GH453" s="15"/>
      <c r="GI453" s="31"/>
      <c r="GJ453" s="32"/>
      <c r="GK453" s="13"/>
      <c r="GL453" s="33"/>
      <c r="GM453" s="1"/>
      <c r="GN453" s="1"/>
      <c r="GO453" s="2"/>
      <c r="GP453" s="15"/>
      <c r="GQ453" s="31"/>
      <c r="GR453" s="32"/>
      <c r="GS453" s="13"/>
      <c r="GT453" s="33"/>
      <c r="GU453" s="1"/>
      <c r="GV453" s="1"/>
      <c r="GW453" s="2"/>
      <c r="GX453" s="15"/>
      <c r="GY453" s="31"/>
      <c r="GZ453" s="32"/>
      <c r="HA453" s="13"/>
      <c r="HB453" s="33"/>
      <c r="HC453" s="1"/>
      <c r="HD453" s="1"/>
      <c r="HE453" s="2"/>
      <c r="HF453" s="15"/>
      <c r="HG453" s="31"/>
      <c r="HH453" s="32"/>
      <c r="HI453" s="13"/>
      <c r="HJ453" s="33"/>
      <c r="HK453" s="1"/>
      <c r="HL453" s="1"/>
      <c r="HM453" s="2"/>
      <c r="HN453" s="15"/>
      <c r="HO453" s="31"/>
      <c r="HP453" s="32"/>
      <c r="HQ453" s="13"/>
      <c r="HR453" s="33"/>
      <c r="HS453" s="1"/>
      <c r="HT453" s="1"/>
      <c r="HU453" s="2"/>
      <c r="HV453" s="15"/>
      <c r="HW453" s="31"/>
      <c r="HX453" s="32"/>
      <c r="HY453" s="13"/>
      <c r="HZ453" s="33"/>
      <c r="IA453" s="1"/>
      <c r="IB453" s="1"/>
      <c r="IC453" s="2"/>
      <c r="ID453" s="15"/>
      <c r="IE453" s="31"/>
      <c r="IF453" s="32"/>
      <c r="IG453" s="13"/>
      <c r="IH453" s="33"/>
      <c r="II453" s="1"/>
      <c r="IJ453" s="1"/>
      <c r="IK453" s="2"/>
      <c r="IL453" s="15"/>
      <c r="IM453" s="31"/>
      <c r="IN453" s="32"/>
      <c r="IO453" s="13"/>
      <c r="IP453" s="33"/>
      <c r="IQ453" s="1"/>
      <c r="IR453" s="1"/>
      <c r="IS453" s="2"/>
      <c r="IT453" s="15"/>
      <c r="IU453" s="31"/>
      <c r="IV453" s="32"/>
    </row>
    <row r="454" spans="1:256" s="3" customFormat="1" ht="144.75" customHeight="1">
      <c r="A454" s="75">
        <v>71</v>
      </c>
      <c r="B454" s="90" t="s">
        <v>2197</v>
      </c>
      <c r="C454" s="118">
        <v>10450</v>
      </c>
      <c r="D454" s="83">
        <v>0</v>
      </c>
      <c r="E454" s="117" t="s">
        <v>2196</v>
      </c>
      <c r="F454" s="302"/>
      <c r="G454" s="93" t="s">
        <v>380</v>
      </c>
      <c r="H454" s="100" t="s">
        <v>82</v>
      </c>
      <c r="I454" s="30"/>
      <c r="J454" s="30"/>
      <c r="K454" s="30"/>
      <c r="L454" s="1"/>
      <c r="M454" s="2"/>
      <c r="N454" s="15"/>
      <c r="O454" s="31"/>
      <c r="P454" s="32"/>
      <c r="Q454" s="13"/>
      <c r="R454" s="33"/>
      <c r="S454" s="1"/>
      <c r="T454" s="1"/>
      <c r="U454" s="2"/>
      <c r="V454" s="15"/>
      <c r="W454" s="31"/>
      <c r="X454" s="32"/>
      <c r="Y454" s="13"/>
      <c r="Z454" s="33"/>
      <c r="AA454" s="1"/>
      <c r="AB454" s="1"/>
      <c r="AC454" s="2"/>
      <c r="AD454" s="15"/>
      <c r="AE454" s="31"/>
      <c r="AF454" s="32"/>
      <c r="AG454" s="13"/>
      <c r="AH454" s="33"/>
      <c r="AI454" s="1"/>
      <c r="AJ454" s="1"/>
      <c r="AK454" s="2"/>
      <c r="AL454" s="15"/>
      <c r="AM454" s="31"/>
      <c r="AN454" s="32"/>
      <c r="AO454" s="13"/>
      <c r="AP454" s="33"/>
      <c r="AQ454" s="1"/>
      <c r="AR454" s="1"/>
      <c r="AS454" s="2"/>
      <c r="AT454" s="15"/>
      <c r="AU454" s="31"/>
      <c r="AV454" s="32"/>
      <c r="AW454" s="13"/>
      <c r="AX454" s="33"/>
      <c r="AY454" s="1"/>
      <c r="AZ454" s="1"/>
      <c r="BA454" s="2"/>
      <c r="BB454" s="15"/>
      <c r="BC454" s="31"/>
      <c r="BD454" s="32"/>
      <c r="BE454" s="13"/>
      <c r="BF454" s="33"/>
      <c r="BG454" s="1"/>
      <c r="BH454" s="1"/>
      <c r="BI454" s="2"/>
      <c r="BJ454" s="15"/>
      <c r="BK454" s="31"/>
      <c r="BL454" s="32"/>
      <c r="BM454" s="13"/>
      <c r="BN454" s="33"/>
      <c r="BO454" s="1"/>
      <c r="BP454" s="1"/>
      <c r="BQ454" s="2"/>
      <c r="BR454" s="15"/>
      <c r="BS454" s="31"/>
      <c r="BT454" s="32"/>
      <c r="BU454" s="13"/>
      <c r="BV454" s="33"/>
      <c r="BW454" s="1"/>
      <c r="BX454" s="1"/>
      <c r="BY454" s="2"/>
      <c r="BZ454" s="15"/>
      <c r="CA454" s="31"/>
      <c r="CB454" s="32"/>
      <c r="CC454" s="13"/>
      <c r="CD454" s="33"/>
      <c r="CE454" s="1"/>
      <c r="CF454" s="1"/>
      <c r="CG454" s="2"/>
      <c r="CH454" s="15"/>
      <c r="CI454" s="31"/>
      <c r="CJ454" s="32"/>
      <c r="CK454" s="13"/>
      <c r="CL454" s="33"/>
      <c r="CM454" s="1"/>
      <c r="CN454" s="1"/>
      <c r="CO454" s="2"/>
      <c r="CP454" s="15"/>
      <c r="CQ454" s="31"/>
      <c r="CR454" s="32"/>
      <c r="CS454" s="13"/>
      <c r="CT454" s="33"/>
      <c r="CU454" s="1"/>
      <c r="CV454" s="1"/>
      <c r="CW454" s="2"/>
      <c r="CX454" s="15"/>
      <c r="CY454" s="31"/>
      <c r="CZ454" s="32"/>
      <c r="DA454" s="13"/>
      <c r="DB454" s="33"/>
      <c r="DC454" s="1"/>
      <c r="DD454" s="1"/>
      <c r="DE454" s="2"/>
      <c r="DF454" s="15"/>
      <c r="DG454" s="31"/>
      <c r="DH454" s="32"/>
      <c r="DI454" s="13"/>
      <c r="DJ454" s="33"/>
      <c r="DK454" s="1"/>
      <c r="DL454" s="1"/>
      <c r="DM454" s="2"/>
      <c r="DN454" s="15"/>
      <c r="DO454" s="31"/>
      <c r="DP454" s="32"/>
      <c r="DQ454" s="13"/>
      <c r="DR454" s="33"/>
      <c r="DS454" s="1"/>
      <c r="DT454" s="1"/>
      <c r="DU454" s="2"/>
      <c r="DV454" s="15"/>
      <c r="DW454" s="31"/>
      <c r="DX454" s="32"/>
      <c r="DY454" s="13"/>
      <c r="DZ454" s="33"/>
      <c r="EA454" s="1"/>
      <c r="EB454" s="1"/>
      <c r="EC454" s="2"/>
      <c r="ED454" s="15"/>
      <c r="EE454" s="31"/>
      <c r="EF454" s="32"/>
      <c r="EG454" s="13"/>
      <c r="EH454" s="33"/>
      <c r="EI454" s="1"/>
      <c r="EJ454" s="1"/>
      <c r="EK454" s="2"/>
      <c r="EL454" s="15"/>
      <c r="EM454" s="31"/>
      <c r="EN454" s="32"/>
      <c r="EO454" s="13"/>
      <c r="EP454" s="33"/>
      <c r="EQ454" s="1"/>
      <c r="ER454" s="1"/>
      <c r="ES454" s="2"/>
      <c r="ET454" s="15"/>
      <c r="EU454" s="31"/>
      <c r="EV454" s="32"/>
      <c r="EW454" s="13"/>
      <c r="EX454" s="33"/>
      <c r="EY454" s="1"/>
      <c r="EZ454" s="1"/>
      <c r="FA454" s="2"/>
      <c r="FB454" s="15"/>
      <c r="FC454" s="31"/>
      <c r="FD454" s="32"/>
      <c r="FE454" s="13"/>
      <c r="FF454" s="33"/>
      <c r="FG454" s="1"/>
      <c r="FH454" s="1"/>
      <c r="FI454" s="2"/>
      <c r="FJ454" s="15"/>
      <c r="FK454" s="31"/>
      <c r="FL454" s="32"/>
      <c r="FM454" s="13"/>
      <c r="FN454" s="33"/>
      <c r="FO454" s="1"/>
      <c r="FP454" s="1"/>
      <c r="FQ454" s="2"/>
      <c r="FR454" s="15"/>
      <c r="FS454" s="31"/>
      <c r="FT454" s="32"/>
      <c r="FU454" s="13"/>
      <c r="FV454" s="33"/>
      <c r="FW454" s="1"/>
      <c r="FX454" s="1"/>
      <c r="FY454" s="2"/>
      <c r="FZ454" s="15"/>
      <c r="GA454" s="31"/>
      <c r="GB454" s="32"/>
      <c r="GC454" s="13"/>
      <c r="GD454" s="33"/>
      <c r="GE454" s="1"/>
      <c r="GF454" s="1"/>
      <c r="GG454" s="2"/>
      <c r="GH454" s="15"/>
      <c r="GI454" s="31"/>
      <c r="GJ454" s="32"/>
      <c r="GK454" s="13"/>
      <c r="GL454" s="33"/>
      <c r="GM454" s="1"/>
      <c r="GN454" s="1"/>
      <c r="GO454" s="2"/>
      <c r="GP454" s="15"/>
      <c r="GQ454" s="31"/>
      <c r="GR454" s="32"/>
      <c r="GS454" s="13"/>
      <c r="GT454" s="33"/>
      <c r="GU454" s="1"/>
      <c r="GV454" s="1"/>
      <c r="GW454" s="2"/>
      <c r="GX454" s="15"/>
      <c r="GY454" s="31"/>
      <c r="GZ454" s="32"/>
      <c r="HA454" s="13"/>
      <c r="HB454" s="33"/>
      <c r="HC454" s="1"/>
      <c r="HD454" s="1"/>
      <c r="HE454" s="2"/>
      <c r="HF454" s="15"/>
      <c r="HG454" s="31"/>
      <c r="HH454" s="32"/>
      <c r="HI454" s="13"/>
      <c r="HJ454" s="33"/>
      <c r="HK454" s="1"/>
      <c r="HL454" s="1"/>
      <c r="HM454" s="2"/>
      <c r="HN454" s="15"/>
      <c r="HO454" s="31"/>
      <c r="HP454" s="32"/>
      <c r="HQ454" s="13"/>
      <c r="HR454" s="33"/>
      <c r="HS454" s="1"/>
      <c r="HT454" s="1"/>
      <c r="HU454" s="2"/>
      <c r="HV454" s="15"/>
      <c r="HW454" s="31"/>
      <c r="HX454" s="32"/>
      <c r="HY454" s="13"/>
      <c r="HZ454" s="33"/>
      <c r="IA454" s="1"/>
      <c r="IB454" s="1"/>
      <c r="IC454" s="2"/>
      <c r="ID454" s="15"/>
      <c r="IE454" s="31"/>
      <c r="IF454" s="32"/>
      <c r="IG454" s="13"/>
      <c r="IH454" s="33"/>
      <c r="II454" s="1"/>
      <c r="IJ454" s="1"/>
      <c r="IK454" s="2"/>
      <c r="IL454" s="15"/>
      <c r="IM454" s="31"/>
      <c r="IN454" s="32"/>
      <c r="IO454" s="13"/>
      <c r="IP454" s="33"/>
      <c r="IQ454" s="1"/>
      <c r="IR454" s="1"/>
      <c r="IS454" s="2"/>
      <c r="IT454" s="15"/>
      <c r="IU454" s="31"/>
      <c r="IV454" s="32"/>
    </row>
    <row r="455" spans="1:256" s="3" customFormat="1" ht="129.75" customHeight="1">
      <c r="A455" s="75">
        <v>72</v>
      </c>
      <c r="B455" s="90" t="s">
        <v>2210</v>
      </c>
      <c r="C455" s="118">
        <v>5190</v>
      </c>
      <c r="D455" s="83">
        <v>0</v>
      </c>
      <c r="E455" s="117" t="s">
        <v>2211</v>
      </c>
      <c r="F455" s="302"/>
      <c r="G455" s="93" t="s">
        <v>380</v>
      </c>
      <c r="H455" s="100" t="s">
        <v>82</v>
      </c>
      <c r="I455" s="30"/>
      <c r="J455" s="30"/>
      <c r="K455" s="30"/>
      <c r="L455" s="1"/>
      <c r="M455" s="2"/>
      <c r="N455" s="15"/>
      <c r="O455" s="31"/>
      <c r="P455" s="32"/>
      <c r="Q455" s="13"/>
      <c r="R455" s="33"/>
      <c r="S455" s="1"/>
      <c r="T455" s="1"/>
      <c r="U455" s="2"/>
      <c r="V455" s="15"/>
      <c r="W455" s="31"/>
      <c r="X455" s="32"/>
      <c r="Y455" s="13"/>
      <c r="Z455" s="33"/>
      <c r="AA455" s="1"/>
      <c r="AB455" s="1"/>
      <c r="AC455" s="2"/>
      <c r="AD455" s="15"/>
      <c r="AE455" s="31"/>
      <c r="AF455" s="32"/>
      <c r="AG455" s="13"/>
      <c r="AH455" s="33"/>
      <c r="AI455" s="1"/>
      <c r="AJ455" s="1"/>
      <c r="AK455" s="2"/>
      <c r="AL455" s="15"/>
      <c r="AM455" s="31"/>
      <c r="AN455" s="32"/>
      <c r="AO455" s="13"/>
      <c r="AP455" s="33"/>
      <c r="AQ455" s="1"/>
      <c r="AR455" s="1"/>
      <c r="AS455" s="2"/>
      <c r="AT455" s="15"/>
      <c r="AU455" s="31"/>
      <c r="AV455" s="32"/>
      <c r="AW455" s="13"/>
      <c r="AX455" s="33"/>
      <c r="AY455" s="1"/>
      <c r="AZ455" s="1"/>
      <c r="BA455" s="2"/>
      <c r="BB455" s="15"/>
      <c r="BC455" s="31"/>
      <c r="BD455" s="32"/>
      <c r="BE455" s="13"/>
      <c r="BF455" s="33"/>
      <c r="BG455" s="1"/>
      <c r="BH455" s="1"/>
      <c r="BI455" s="2"/>
      <c r="BJ455" s="15"/>
      <c r="BK455" s="31"/>
      <c r="BL455" s="32"/>
      <c r="BM455" s="13"/>
      <c r="BN455" s="33"/>
      <c r="BO455" s="1"/>
      <c r="BP455" s="1"/>
      <c r="BQ455" s="2"/>
      <c r="BR455" s="15"/>
      <c r="BS455" s="31"/>
      <c r="BT455" s="32"/>
      <c r="BU455" s="13"/>
      <c r="BV455" s="33"/>
      <c r="BW455" s="1"/>
      <c r="BX455" s="1"/>
      <c r="BY455" s="2"/>
      <c r="BZ455" s="15"/>
      <c r="CA455" s="31"/>
      <c r="CB455" s="32"/>
      <c r="CC455" s="13"/>
      <c r="CD455" s="33"/>
      <c r="CE455" s="1"/>
      <c r="CF455" s="1"/>
      <c r="CG455" s="2"/>
      <c r="CH455" s="15"/>
      <c r="CI455" s="31"/>
      <c r="CJ455" s="32"/>
      <c r="CK455" s="13"/>
      <c r="CL455" s="33"/>
      <c r="CM455" s="1"/>
      <c r="CN455" s="1"/>
      <c r="CO455" s="2"/>
      <c r="CP455" s="15"/>
      <c r="CQ455" s="31"/>
      <c r="CR455" s="32"/>
      <c r="CS455" s="13"/>
      <c r="CT455" s="33"/>
      <c r="CU455" s="1"/>
      <c r="CV455" s="1"/>
      <c r="CW455" s="2"/>
      <c r="CX455" s="15"/>
      <c r="CY455" s="31"/>
      <c r="CZ455" s="32"/>
      <c r="DA455" s="13"/>
      <c r="DB455" s="33"/>
      <c r="DC455" s="1"/>
      <c r="DD455" s="1"/>
      <c r="DE455" s="2"/>
      <c r="DF455" s="15"/>
      <c r="DG455" s="31"/>
      <c r="DH455" s="32"/>
      <c r="DI455" s="13"/>
      <c r="DJ455" s="33"/>
      <c r="DK455" s="1"/>
      <c r="DL455" s="1"/>
      <c r="DM455" s="2"/>
      <c r="DN455" s="15"/>
      <c r="DO455" s="31"/>
      <c r="DP455" s="32"/>
      <c r="DQ455" s="13"/>
      <c r="DR455" s="33"/>
      <c r="DS455" s="1"/>
      <c r="DT455" s="1"/>
      <c r="DU455" s="2"/>
      <c r="DV455" s="15"/>
      <c r="DW455" s="31"/>
      <c r="DX455" s="32"/>
      <c r="DY455" s="13"/>
      <c r="DZ455" s="33"/>
      <c r="EA455" s="1"/>
      <c r="EB455" s="1"/>
      <c r="EC455" s="2"/>
      <c r="ED455" s="15"/>
      <c r="EE455" s="31"/>
      <c r="EF455" s="32"/>
      <c r="EG455" s="13"/>
      <c r="EH455" s="33"/>
      <c r="EI455" s="1"/>
      <c r="EJ455" s="1"/>
      <c r="EK455" s="2"/>
      <c r="EL455" s="15"/>
      <c r="EM455" s="31"/>
      <c r="EN455" s="32"/>
      <c r="EO455" s="13"/>
      <c r="EP455" s="33"/>
      <c r="EQ455" s="1"/>
      <c r="ER455" s="1"/>
      <c r="ES455" s="2"/>
      <c r="ET455" s="15"/>
      <c r="EU455" s="31"/>
      <c r="EV455" s="32"/>
      <c r="EW455" s="13"/>
      <c r="EX455" s="33"/>
      <c r="EY455" s="1"/>
      <c r="EZ455" s="1"/>
      <c r="FA455" s="2"/>
      <c r="FB455" s="15"/>
      <c r="FC455" s="31"/>
      <c r="FD455" s="32"/>
      <c r="FE455" s="13"/>
      <c r="FF455" s="33"/>
      <c r="FG455" s="1"/>
      <c r="FH455" s="1"/>
      <c r="FI455" s="2"/>
      <c r="FJ455" s="15"/>
      <c r="FK455" s="31"/>
      <c r="FL455" s="32"/>
      <c r="FM455" s="13"/>
      <c r="FN455" s="33"/>
      <c r="FO455" s="1"/>
      <c r="FP455" s="1"/>
      <c r="FQ455" s="2"/>
      <c r="FR455" s="15"/>
      <c r="FS455" s="31"/>
      <c r="FT455" s="32"/>
      <c r="FU455" s="13"/>
      <c r="FV455" s="33"/>
      <c r="FW455" s="1"/>
      <c r="FX455" s="1"/>
      <c r="FY455" s="2"/>
      <c r="FZ455" s="15"/>
      <c r="GA455" s="31"/>
      <c r="GB455" s="32"/>
      <c r="GC455" s="13"/>
      <c r="GD455" s="33"/>
      <c r="GE455" s="1"/>
      <c r="GF455" s="1"/>
      <c r="GG455" s="2"/>
      <c r="GH455" s="15"/>
      <c r="GI455" s="31"/>
      <c r="GJ455" s="32"/>
      <c r="GK455" s="13"/>
      <c r="GL455" s="33"/>
      <c r="GM455" s="1"/>
      <c r="GN455" s="1"/>
      <c r="GO455" s="2"/>
      <c r="GP455" s="15"/>
      <c r="GQ455" s="31"/>
      <c r="GR455" s="32"/>
      <c r="GS455" s="13"/>
      <c r="GT455" s="33"/>
      <c r="GU455" s="1"/>
      <c r="GV455" s="1"/>
      <c r="GW455" s="2"/>
      <c r="GX455" s="15"/>
      <c r="GY455" s="31"/>
      <c r="GZ455" s="32"/>
      <c r="HA455" s="13"/>
      <c r="HB455" s="33"/>
      <c r="HC455" s="1"/>
      <c r="HD455" s="1"/>
      <c r="HE455" s="2"/>
      <c r="HF455" s="15"/>
      <c r="HG455" s="31"/>
      <c r="HH455" s="32"/>
      <c r="HI455" s="13"/>
      <c r="HJ455" s="33"/>
      <c r="HK455" s="1"/>
      <c r="HL455" s="1"/>
      <c r="HM455" s="2"/>
      <c r="HN455" s="15"/>
      <c r="HO455" s="31"/>
      <c r="HP455" s="32"/>
      <c r="HQ455" s="13"/>
      <c r="HR455" s="33"/>
      <c r="HS455" s="1"/>
      <c r="HT455" s="1"/>
      <c r="HU455" s="2"/>
      <c r="HV455" s="15"/>
      <c r="HW455" s="31"/>
      <c r="HX455" s="32"/>
      <c r="HY455" s="13"/>
      <c r="HZ455" s="33"/>
      <c r="IA455" s="1"/>
      <c r="IB455" s="1"/>
      <c r="IC455" s="2"/>
      <c r="ID455" s="15"/>
      <c r="IE455" s="31"/>
      <c r="IF455" s="32"/>
      <c r="IG455" s="13"/>
      <c r="IH455" s="33"/>
      <c r="II455" s="1"/>
      <c r="IJ455" s="1"/>
      <c r="IK455" s="2"/>
      <c r="IL455" s="15"/>
      <c r="IM455" s="31"/>
      <c r="IN455" s="32"/>
      <c r="IO455" s="13"/>
      <c r="IP455" s="33"/>
      <c r="IQ455" s="1"/>
      <c r="IR455" s="1"/>
      <c r="IS455" s="2"/>
      <c r="IT455" s="15"/>
      <c r="IU455" s="31"/>
      <c r="IV455" s="32"/>
    </row>
    <row r="456" spans="1:256" s="3" customFormat="1" ht="135" customHeight="1">
      <c r="A456" s="75">
        <v>73</v>
      </c>
      <c r="B456" s="90" t="s">
        <v>2212</v>
      </c>
      <c r="C456" s="118">
        <v>5190</v>
      </c>
      <c r="D456" s="83">
        <v>0</v>
      </c>
      <c r="E456" s="117" t="s">
        <v>2211</v>
      </c>
      <c r="F456" s="302"/>
      <c r="G456" s="93" t="s">
        <v>380</v>
      </c>
      <c r="H456" s="100" t="s">
        <v>82</v>
      </c>
      <c r="I456" s="30"/>
      <c r="J456" s="30"/>
      <c r="K456" s="30"/>
      <c r="L456" s="1"/>
      <c r="M456" s="2"/>
      <c r="N456" s="15"/>
      <c r="O456" s="31"/>
      <c r="P456" s="32"/>
      <c r="Q456" s="13"/>
      <c r="R456" s="33"/>
      <c r="S456" s="1"/>
      <c r="T456" s="1"/>
      <c r="U456" s="2"/>
      <c r="V456" s="15"/>
      <c r="W456" s="31"/>
      <c r="X456" s="32"/>
      <c r="Y456" s="13"/>
      <c r="Z456" s="33"/>
      <c r="AA456" s="1"/>
      <c r="AB456" s="1"/>
      <c r="AC456" s="2"/>
      <c r="AD456" s="15"/>
      <c r="AE456" s="31"/>
      <c r="AF456" s="32"/>
      <c r="AG456" s="13"/>
      <c r="AH456" s="33"/>
      <c r="AI456" s="1"/>
      <c r="AJ456" s="1"/>
      <c r="AK456" s="2"/>
      <c r="AL456" s="15"/>
      <c r="AM456" s="31"/>
      <c r="AN456" s="32"/>
      <c r="AO456" s="13"/>
      <c r="AP456" s="33"/>
      <c r="AQ456" s="1"/>
      <c r="AR456" s="1"/>
      <c r="AS456" s="2"/>
      <c r="AT456" s="15"/>
      <c r="AU456" s="31"/>
      <c r="AV456" s="32"/>
      <c r="AW456" s="13"/>
      <c r="AX456" s="33"/>
      <c r="AY456" s="1"/>
      <c r="AZ456" s="1"/>
      <c r="BA456" s="2"/>
      <c r="BB456" s="15"/>
      <c r="BC456" s="31"/>
      <c r="BD456" s="32"/>
      <c r="BE456" s="13"/>
      <c r="BF456" s="33"/>
      <c r="BG456" s="1"/>
      <c r="BH456" s="1"/>
      <c r="BI456" s="2"/>
      <c r="BJ456" s="15"/>
      <c r="BK456" s="31"/>
      <c r="BL456" s="32"/>
      <c r="BM456" s="13"/>
      <c r="BN456" s="33"/>
      <c r="BO456" s="1"/>
      <c r="BP456" s="1"/>
      <c r="BQ456" s="2"/>
      <c r="BR456" s="15"/>
      <c r="BS456" s="31"/>
      <c r="BT456" s="32"/>
      <c r="BU456" s="13"/>
      <c r="BV456" s="33"/>
      <c r="BW456" s="1"/>
      <c r="BX456" s="1"/>
      <c r="BY456" s="2"/>
      <c r="BZ456" s="15"/>
      <c r="CA456" s="31"/>
      <c r="CB456" s="32"/>
      <c r="CC456" s="13"/>
      <c r="CD456" s="33"/>
      <c r="CE456" s="1"/>
      <c r="CF456" s="1"/>
      <c r="CG456" s="2"/>
      <c r="CH456" s="15"/>
      <c r="CI456" s="31"/>
      <c r="CJ456" s="32"/>
      <c r="CK456" s="13"/>
      <c r="CL456" s="33"/>
      <c r="CM456" s="1"/>
      <c r="CN456" s="1"/>
      <c r="CO456" s="2"/>
      <c r="CP456" s="15"/>
      <c r="CQ456" s="31"/>
      <c r="CR456" s="32"/>
      <c r="CS456" s="13"/>
      <c r="CT456" s="33"/>
      <c r="CU456" s="1"/>
      <c r="CV456" s="1"/>
      <c r="CW456" s="2"/>
      <c r="CX456" s="15"/>
      <c r="CY456" s="31"/>
      <c r="CZ456" s="32"/>
      <c r="DA456" s="13"/>
      <c r="DB456" s="33"/>
      <c r="DC456" s="1"/>
      <c r="DD456" s="1"/>
      <c r="DE456" s="2"/>
      <c r="DF456" s="15"/>
      <c r="DG456" s="31"/>
      <c r="DH456" s="32"/>
      <c r="DI456" s="13"/>
      <c r="DJ456" s="33"/>
      <c r="DK456" s="1"/>
      <c r="DL456" s="1"/>
      <c r="DM456" s="2"/>
      <c r="DN456" s="15"/>
      <c r="DO456" s="31"/>
      <c r="DP456" s="32"/>
      <c r="DQ456" s="13"/>
      <c r="DR456" s="33"/>
      <c r="DS456" s="1"/>
      <c r="DT456" s="1"/>
      <c r="DU456" s="2"/>
      <c r="DV456" s="15"/>
      <c r="DW456" s="31"/>
      <c r="DX456" s="32"/>
      <c r="DY456" s="13"/>
      <c r="DZ456" s="33"/>
      <c r="EA456" s="1"/>
      <c r="EB456" s="1"/>
      <c r="EC456" s="2"/>
      <c r="ED456" s="15"/>
      <c r="EE456" s="31"/>
      <c r="EF456" s="32"/>
      <c r="EG456" s="13"/>
      <c r="EH456" s="33"/>
      <c r="EI456" s="1"/>
      <c r="EJ456" s="1"/>
      <c r="EK456" s="2"/>
      <c r="EL456" s="15"/>
      <c r="EM456" s="31"/>
      <c r="EN456" s="32"/>
      <c r="EO456" s="13"/>
      <c r="EP456" s="33"/>
      <c r="EQ456" s="1"/>
      <c r="ER456" s="1"/>
      <c r="ES456" s="2"/>
      <c r="ET456" s="15"/>
      <c r="EU456" s="31"/>
      <c r="EV456" s="32"/>
      <c r="EW456" s="13"/>
      <c r="EX456" s="33"/>
      <c r="EY456" s="1"/>
      <c r="EZ456" s="1"/>
      <c r="FA456" s="2"/>
      <c r="FB456" s="15"/>
      <c r="FC456" s="31"/>
      <c r="FD456" s="32"/>
      <c r="FE456" s="13"/>
      <c r="FF456" s="33"/>
      <c r="FG456" s="1"/>
      <c r="FH456" s="1"/>
      <c r="FI456" s="2"/>
      <c r="FJ456" s="15"/>
      <c r="FK456" s="31"/>
      <c r="FL456" s="32"/>
      <c r="FM456" s="13"/>
      <c r="FN456" s="33"/>
      <c r="FO456" s="1"/>
      <c r="FP456" s="1"/>
      <c r="FQ456" s="2"/>
      <c r="FR456" s="15"/>
      <c r="FS456" s="31"/>
      <c r="FT456" s="32"/>
      <c r="FU456" s="13"/>
      <c r="FV456" s="33"/>
      <c r="FW456" s="1"/>
      <c r="FX456" s="1"/>
      <c r="FY456" s="2"/>
      <c r="FZ456" s="15"/>
      <c r="GA456" s="31"/>
      <c r="GB456" s="32"/>
      <c r="GC456" s="13"/>
      <c r="GD456" s="33"/>
      <c r="GE456" s="1"/>
      <c r="GF456" s="1"/>
      <c r="GG456" s="2"/>
      <c r="GH456" s="15"/>
      <c r="GI456" s="31"/>
      <c r="GJ456" s="32"/>
      <c r="GK456" s="13"/>
      <c r="GL456" s="33"/>
      <c r="GM456" s="1"/>
      <c r="GN456" s="1"/>
      <c r="GO456" s="2"/>
      <c r="GP456" s="15"/>
      <c r="GQ456" s="31"/>
      <c r="GR456" s="32"/>
      <c r="GS456" s="13"/>
      <c r="GT456" s="33"/>
      <c r="GU456" s="1"/>
      <c r="GV456" s="1"/>
      <c r="GW456" s="2"/>
      <c r="GX456" s="15"/>
      <c r="GY456" s="31"/>
      <c r="GZ456" s="32"/>
      <c r="HA456" s="13"/>
      <c r="HB456" s="33"/>
      <c r="HC456" s="1"/>
      <c r="HD456" s="1"/>
      <c r="HE456" s="2"/>
      <c r="HF456" s="15"/>
      <c r="HG456" s="31"/>
      <c r="HH456" s="32"/>
      <c r="HI456" s="13"/>
      <c r="HJ456" s="33"/>
      <c r="HK456" s="1"/>
      <c r="HL456" s="1"/>
      <c r="HM456" s="2"/>
      <c r="HN456" s="15"/>
      <c r="HO456" s="31"/>
      <c r="HP456" s="32"/>
      <c r="HQ456" s="13"/>
      <c r="HR456" s="33"/>
      <c r="HS456" s="1"/>
      <c r="HT456" s="1"/>
      <c r="HU456" s="2"/>
      <c r="HV456" s="15"/>
      <c r="HW456" s="31"/>
      <c r="HX456" s="32"/>
      <c r="HY456" s="13"/>
      <c r="HZ456" s="33"/>
      <c r="IA456" s="1"/>
      <c r="IB456" s="1"/>
      <c r="IC456" s="2"/>
      <c r="ID456" s="15"/>
      <c r="IE456" s="31"/>
      <c r="IF456" s="32"/>
      <c r="IG456" s="13"/>
      <c r="IH456" s="33"/>
      <c r="II456" s="1"/>
      <c r="IJ456" s="1"/>
      <c r="IK456" s="2"/>
      <c r="IL456" s="15"/>
      <c r="IM456" s="31"/>
      <c r="IN456" s="32"/>
      <c r="IO456" s="13"/>
      <c r="IP456" s="33"/>
      <c r="IQ456" s="1"/>
      <c r="IR456" s="1"/>
      <c r="IS456" s="2"/>
      <c r="IT456" s="15"/>
      <c r="IU456" s="31"/>
      <c r="IV456" s="32"/>
    </row>
    <row r="457" spans="1:256" s="3" customFormat="1" ht="140.25" customHeight="1">
      <c r="A457" s="75">
        <v>74</v>
      </c>
      <c r="B457" s="90" t="s">
        <v>2213</v>
      </c>
      <c r="C457" s="118">
        <v>21990</v>
      </c>
      <c r="D457" s="83">
        <v>0</v>
      </c>
      <c r="E457" s="117" t="s">
        <v>2214</v>
      </c>
      <c r="F457" s="302"/>
      <c r="G457" s="93" t="s">
        <v>380</v>
      </c>
      <c r="H457" s="100" t="s">
        <v>82</v>
      </c>
      <c r="I457" s="30"/>
      <c r="J457" s="30"/>
      <c r="K457" s="30"/>
      <c r="L457" s="1"/>
      <c r="M457" s="2"/>
      <c r="N457" s="15"/>
      <c r="O457" s="31"/>
      <c r="P457" s="32"/>
      <c r="Q457" s="13"/>
      <c r="R457" s="33"/>
      <c r="S457" s="1"/>
      <c r="T457" s="1"/>
      <c r="U457" s="2"/>
      <c r="V457" s="15"/>
      <c r="W457" s="31"/>
      <c r="X457" s="32"/>
      <c r="Y457" s="13"/>
      <c r="Z457" s="33"/>
      <c r="AA457" s="1"/>
      <c r="AB457" s="1"/>
      <c r="AC457" s="2"/>
      <c r="AD457" s="15"/>
      <c r="AE457" s="31"/>
      <c r="AF457" s="32"/>
      <c r="AG457" s="13"/>
      <c r="AH457" s="33"/>
      <c r="AI457" s="1"/>
      <c r="AJ457" s="1"/>
      <c r="AK457" s="2"/>
      <c r="AL457" s="15"/>
      <c r="AM457" s="31"/>
      <c r="AN457" s="32"/>
      <c r="AO457" s="13"/>
      <c r="AP457" s="33"/>
      <c r="AQ457" s="1"/>
      <c r="AR457" s="1"/>
      <c r="AS457" s="2"/>
      <c r="AT457" s="15"/>
      <c r="AU457" s="31"/>
      <c r="AV457" s="32"/>
      <c r="AW457" s="13"/>
      <c r="AX457" s="33"/>
      <c r="AY457" s="1"/>
      <c r="AZ457" s="1"/>
      <c r="BA457" s="2"/>
      <c r="BB457" s="15"/>
      <c r="BC457" s="31"/>
      <c r="BD457" s="32"/>
      <c r="BE457" s="13"/>
      <c r="BF457" s="33"/>
      <c r="BG457" s="1"/>
      <c r="BH457" s="1"/>
      <c r="BI457" s="2"/>
      <c r="BJ457" s="15"/>
      <c r="BK457" s="31"/>
      <c r="BL457" s="32"/>
      <c r="BM457" s="13"/>
      <c r="BN457" s="33"/>
      <c r="BO457" s="1"/>
      <c r="BP457" s="1"/>
      <c r="BQ457" s="2"/>
      <c r="BR457" s="15"/>
      <c r="BS457" s="31"/>
      <c r="BT457" s="32"/>
      <c r="BU457" s="13"/>
      <c r="BV457" s="33"/>
      <c r="BW457" s="1"/>
      <c r="BX457" s="1"/>
      <c r="BY457" s="2"/>
      <c r="BZ457" s="15"/>
      <c r="CA457" s="31"/>
      <c r="CB457" s="32"/>
      <c r="CC457" s="13"/>
      <c r="CD457" s="33"/>
      <c r="CE457" s="1"/>
      <c r="CF457" s="1"/>
      <c r="CG457" s="2"/>
      <c r="CH457" s="15"/>
      <c r="CI457" s="31"/>
      <c r="CJ457" s="32"/>
      <c r="CK457" s="13"/>
      <c r="CL457" s="33"/>
      <c r="CM457" s="1"/>
      <c r="CN457" s="1"/>
      <c r="CO457" s="2"/>
      <c r="CP457" s="15"/>
      <c r="CQ457" s="31"/>
      <c r="CR457" s="32"/>
      <c r="CS457" s="13"/>
      <c r="CT457" s="33"/>
      <c r="CU457" s="1"/>
      <c r="CV457" s="1"/>
      <c r="CW457" s="2"/>
      <c r="CX457" s="15"/>
      <c r="CY457" s="31"/>
      <c r="CZ457" s="32"/>
      <c r="DA457" s="13"/>
      <c r="DB457" s="33"/>
      <c r="DC457" s="1"/>
      <c r="DD457" s="1"/>
      <c r="DE457" s="2"/>
      <c r="DF457" s="15"/>
      <c r="DG457" s="31"/>
      <c r="DH457" s="32"/>
      <c r="DI457" s="13"/>
      <c r="DJ457" s="33"/>
      <c r="DK457" s="1"/>
      <c r="DL457" s="1"/>
      <c r="DM457" s="2"/>
      <c r="DN457" s="15"/>
      <c r="DO457" s="31"/>
      <c r="DP457" s="32"/>
      <c r="DQ457" s="13"/>
      <c r="DR457" s="33"/>
      <c r="DS457" s="1"/>
      <c r="DT457" s="1"/>
      <c r="DU457" s="2"/>
      <c r="DV457" s="15"/>
      <c r="DW457" s="31"/>
      <c r="DX457" s="32"/>
      <c r="DY457" s="13"/>
      <c r="DZ457" s="33"/>
      <c r="EA457" s="1"/>
      <c r="EB457" s="1"/>
      <c r="EC457" s="2"/>
      <c r="ED457" s="15"/>
      <c r="EE457" s="31"/>
      <c r="EF457" s="32"/>
      <c r="EG457" s="13"/>
      <c r="EH457" s="33"/>
      <c r="EI457" s="1"/>
      <c r="EJ457" s="1"/>
      <c r="EK457" s="2"/>
      <c r="EL457" s="15"/>
      <c r="EM457" s="31"/>
      <c r="EN457" s="32"/>
      <c r="EO457" s="13"/>
      <c r="EP457" s="33"/>
      <c r="EQ457" s="1"/>
      <c r="ER457" s="1"/>
      <c r="ES457" s="2"/>
      <c r="ET457" s="15"/>
      <c r="EU457" s="31"/>
      <c r="EV457" s="32"/>
      <c r="EW457" s="13"/>
      <c r="EX457" s="33"/>
      <c r="EY457" s="1"/>
      <c r="EZ457" s="1"/>
      <c r="FA457" s="2"/>
      <c r="FB457" s="15"/>
      <c r="FC457" s="31"/>
      <c r="FD457" s="32"/>
      <c r="FE457" s="13"/>
      <c r="FF457" s="33"/>
      <c r="FG457" s="1"/>
      <c r="FH457" s="1"/>
      <c r="FI457" s="2"/>
      <c r="FJ457" s="15"/>
      <c r="FK457" s="31"/>
      <c r="FL457" s="32"/>
      <c r="FM457" s="13"/>
      <c r="FN457" s="33"/>
      <c r="FO457" s="1"/>
      <c r="FP457" s="1"/>
      <c r="FQ457" s="2"/>
      <c r="FR457" s="15"/>
      <c r="FS457" s="31"/>
      <c r="FT457" s="32"/>
      <c r="FU457" s="13"/>
      <c r="FV457" s="33"/>
      <c r="FW457" s="1"/>
      <c r="FX457" s="1"/>
      <c r="FY457" s="2"/>
      <c r="FZ457" s="15"/>
      <c r="GA457" s="31"/>
      <c r="GB457" s="32"/>
      <c r="GC457" s="13"/>
      <c r="GD457" s="33"/>
      <c r="GE457" s="1"/>
      <c r="GF457" s="1"/>
      <c r="GG457" s="2"/>
      <c r="GH457" s="15"/>
      <c r="GI457" s="31"/>
      <c r="GJ457" s="32"/>
      <c r="GK457" s="13"/>
      <c r="GL457" s="33"/>
      <c r="GM457" s="1"/>
      <c r="GN457" s="1"/>
      <c r="GO457" s="2"/>
      <c r="GP457" s="15"/>
      <c r="GQ457" s="31"/>
      <c r="GR457" s="32"/>
      <c r="GS457" s="13"/>
      <c r="GT457" s="33"/>
      <c r="GU457" s="1"/>
      <c r="GV457" s="1"/>
      <c r="GW457" s="2"/>
      <c r="GX457" s="15"/>
      <c r="GY457" s="31"/>
      <c r="GZ457" s="32"/>
      <c r="HA457" s="13"/>
      <c r="HB457" s="33"/>
      <c r="HC457" s="1"/>
      <c r="HD457" s="1"/>
      <c r="HE457" s="2"/>
      <c r="HF457" s="15"/>
      <c r="HG457" s="31"/>
      <c r="HH457" s="32"/>
      <c r="HI457" s="13"/>
      <c r="HJ457" s="33"/>
      <c r="HK457" s="1"/>
      <c r="HL457" s="1"/>
      <c r="HM457" s="2"/>
      <c r="HN457" s="15"/>
      <c r="HO457" s="31"/>
      <c r="HP457" s="32"/>
      <c r="HQ457" s="13"/>
      <c r="HR457" s="33"/>
      <c r="HS457" s="1"/>
      <c r="HT457" s="1"/>
      <c r="HU457" s="2"/>
      <c r="HV457" s="15"/>
      <c r="HW457" s="31"/>
      <c r="HX457" s="32"/>
      <c r="HY457" s="13"/>
      <c r="HZ457" s="33"/>
      <c r="IA457" s="1"/>
      <c r="IB457" s="1"/>
      <c r="IC457" s="2"/>
      <c r="ID457" s="15"/>
      <c r="IE457" s="31"/>
      <c r="IF457" s="32"/>
      <c r="IG457" s="13"/>
      <c r="IH457" s="33"/>
      <c r="II457" s="1"/>
      <c r="IJ457" s="1"/>
      <c r="IK457" s="2"/>
      <c r="IL457" s="15"/>
      <c r="IM457" s="31"/>
      <c r="IN457" s="32"/>
      <c r="IO457" s="13"/>
      <c r="IP457" s="33"/>
      <c r="IQ457" s="1"/>
      <c r="IR457" s="1"/>
      <c r="IS457" s="2"/>
      <c r="IT457" s="15"/>
      <c r="IU457" s="31"/>
      <c r="IV457" s="32"/>
    </row>
    <row r="458" spans="1:256" s="3" customFormat="1" ht="143.25" customHeight="1">
      <c r="A458" s="75">
        <v>75</v>
      </c>
      <c r="B458" s="90" t="s">
        <v>2215</v>
      </c>
      <c r="C458" s="118">
        <v>3520</v>
      </c>
      <c r="D458" s="83">
        <v>0</v>
      </c>
      <c r="E458" s="117" t="s">
        <v>2214</v>
      </c>
      <c r="F458" s="302"/>
      <c r="G458" s="93" t="s">
        <v>380</v>
      </c>
      <c r="H458" s="100" t="s">
        <v>82</v>
      </c>
      <c r="I458" s="30"/>
      <c r="J458" s="30"/>
      <c r="K458" s="30"/>
      <c r="L458" s="1"/>
      <c r="M458" s="2"/>
      <c r="N458" s="15"/>
      <c r="O458" s="31"/>
      <c r="P458" s="32"/>
      <c r="Q458" s="13"/>
      <c r="R458" s="33"/>
      <c r="S458" s="1"/>
      <c r="T458" s="1"/>
      <c r="U458" s="2"/>
      <c r="V458" s="15"/>
      <c r="W458" s="31"/>
      <c r="X458" s="32"/>
      <c r="Y458" s="13"/>
      <c r="Z458" s="33"/>
      <c r="AA458" s="1"/>
      <c r="AB458" s="1"/>
      <c r="AC458" s="2"/>
      <c r="AD458" s="15"/>
      <c r="AE458" s="31"/>
      <c r="AF458" s="32"/>
      <c r="AG458" s="13"/>
      <c r="AH458" s="33"/>
      <c r="AI458" s="1"/>
      <c r="AJ458" s="1"/>
      <c r="AK458" s="2"/>
      <c r="AL458" s="15"/>
      <c r="AM458" s="31"/>
      <c r="AN458" s="32"/>
      <c r="AO458" s="13"/>
      <c r="AP458" s="33"/>
      <c r="AQ458" s="1"/>
      <c r="AR458" s="1"/>
      <c r="AS458" s="2"/>
      <c r="AT458" s="15"/>
      <c r="AU458" s="31"/>
      <c r="AV458" s="32"/>
      <c r="AW458" s="13"/>
      <c r="AX458" s="33"/>
      <c r="AY458" s="1"/>
      <c r="AZ458" s="1"/>
      <c r="BA458" s="2"/>
      <c r="BB458" s="15"/>
      <c r="BC458" s="31"/>
      <c r="BD458" s="32"/>
      <c r="BE458" s="13"/>
      <c r="BF458" s="33"/>
      <c r="BG458" s="1"/>
      <c r="BH458" s="1"/>
      <c r="BI458" s="2"/>
      <c r="BJ458" s="15"/>
      <c r="BK458" s="31"/>
      <c r="BL458" s="32"/>
      <c r="BM458" s="13"/>
      <c r="BN458" s="33"/>
      <c r="BO458" s="1"/>
      <c r="BP458" s="1"/>
      <c r="BQ458" s="2"/>
      <c r="BR458" s="15"/>
      <c r="BS458" s="31"/>
      <c r="BT458" s="32"/>
      <c r="BU458" s="13"/>
      <c r="BV458" s="33"/>
      <c r="BW458" s="1"/>
      <c r="BX458" s="1"/>
      <c r="BY458" s="2"/>
      <c r="BZ458" s="15"/>
      <c r="CA458" s="31"/>
      <c r="CB458" s="32"/>
      <c r="CC458" s="13"/>
      <c r="CD458" s="33"/>
      <c r="CE458" s="1"/>
      <c r="CF458" s="1"/>
      <c r="CG458" s="2"/>
      <c r="CH458" s="15"/>
      <c r="CI458" s="31"/>
      <c r="CJ458" s="32"/>
      <c r="CK458" s="13"/>
      <c r="CL458" s="33"/>
      <c r="CM458" s="1"/>
      <c r="CN458" s="1"/>
      <c r="CO458" s="2"/>
      <c r="CP458" s="15"/>
      <c r="CQ458" s="31"/>
      <c r="CR458" s="32"/>
      <c r="CS458" s="13"/>
      <c r="CT458" s="33"/>
      <c r="CU458" s="1"/>
      <c r="CV458" s="1"/>
      <c r="CW458" s="2"/>
      <c r="CX458" s="15"/>
      <c r="CY458" s="31"/>
      <c r="CZ458" s="32"/>
      <c r="DA458" s="13"/>
      <c r="DB458" s="33"/>
      <c r="DC458" s="1"/>
      <c r="DD458" s="1"/>
      <c r="DE458" s="2"/>
      <c r="DF458" s="15"/>
      <c r="DG458" s="31"/>
      <c r="DH458" s="32"/>
      <c r="DI458" s="13"/>
      <c r="DJ458" s="33"/>
      <c r="DK458" s="1"/>
      <c r="DL458" s="1"/>
      <c r="DM458" s="2"/>
      <c r="DN458" s="15"/>
      <c r="DO458" s="31"/>
      <c r="DP458" s="32"/>
      <c r="DQ458" s="13"/>
      <c r="DR458" s="33"/>
      <c r="DS458" s="1"/>
      <c r="DT458" s="1"/>
      <c r="DU458" s="2"/>
      <c r="DV458" s="15"/>
      <c r="DW458" s="31"/>
      <c r="DX458" s="32"/>
      <c r="DY458" s="13"/>
      <c r="DZ458" s="33"/>
      <c r="EA458" s="1"/>
      <c r="EB458" s="1"/>
      <c r="EC458" s="2"/>
      <c r="ED458" s="15"/>
      <c r="EE458" s="31"/>
      <c r="EF458" s="32"/>
      <c r="EG458" s="13"/>
      <c r="EH458" s="33"/>
      <c r="EI458" s="1"/>
      <c r="EJ458" s="1"/>
      <c r="EK458" s="2"/>
      <c r="EL458" s="15"/>
      <c r="EM458" s="31"/>
      <c r="EN458" s="32"/>
      <c r="EO458" s="13"/>
      <c r="EP458" s="33"/>
      <c r="EQ458" s="1"/>
      <c r="ER458" s="1"/>
      <c r="ES458" s="2"/>
      <c r="ET458" s="15"/>
      <c r="EU458" s="31"/>
      <c r="EV458" s="32"/>
      <c r="EW458" s="13"/>
      <c r="EX458" s="33"/>
      <c r="EY458" s="1"/>
      <c r="EZ458" s="1"/>
      <c r="FA458" s="2"/>
      <c r="FB458" s="15"/>
      <c r="FC458" s="31"/>
      <c r="FD458" s="32"/>
      <c r="FE458" s="13"/>
      <c r="FF458" s="33"/>
      <c r="FG458" s="1"/>
      <c r="FH458" s="1"/>
      <c r="FI458" s="2"/>
      <c r="FJ458" s="15"/>
      <c r="FK458" s="31"/>
      <c r="FL458" s="32"/>
      <c r="FM458" s="13"/>
      <c r="FN458" s="33"/>
      <c r="FO458" s="1"/>
      <c r="FP458" s="1"/>
      <c r="FQ458" s="2"/>
      <c r="FR458" s="15"/>
      <c r="FS458" s="31"/>
      <c r="FT458" s="32"/>
      <c r="FU458" s="13"/>
      <c r="FV458" s="33"/>
      <c r="FW458" s="1"/>
      <c r="FX458" s="1"/>
      <c r="FY458" s="2"/>
      <c r="FZ458" s="15"/>
      <c r="GA458" s="31"/>
      <c r="GB458" s="32"/>
      <c r="GC458" s="13"/>
      <c r="GD458" s="33"/>
      <c r="GE458" s="1"/>
      <c r="GF458" s="1"/>
      <c r="GG458" s="2"/>
      <c r="GH458" s="15"/>
      <c r="GI458" s="31"/>
      <c r="GJ458" s="32"/>
      <c r="GK458" s="13"/>
      <c r="GL458" s="33"/>
      <c r="GM458" s="1"/>
      <c r="GN458" s="1"/>
      <c r="GO458" s="2"/>
      <c r="GP458" s="15"/>
      <c r="GQ458" s="31"/>
      <c r="GR458" s="32"/>
      <c r="GS458" s="13"/>
      <c r="GT458" s="33"/>
      <c r="GU458" s="1"/>
      <c r="GV458" s="1"/>
      <c r="GW458" s="2"/>
      <c r="GX458" s="15"/>
      <c r="GY458" s="31"/>
      <c r="GZ458" s="32"/>
      <c r="HA458" s="13"/>
      <c r="HB458" s="33"/>
      <c r="HC458" s="1"/>
      <c r="HD458" s="1"/>
      <c r="HE458" s="2"/>
      <c r="HF458" s="15"/>
      <c r="HG458" s="31"/>
      <c r="HH458" s="32"/>
      <c r="HI458" s="13"/>
      <c r="HJ458" s="33"/>
      <c r="HK458" s="1"/>
      <c r="HL458" s="1"/>
      <c r="HM458" s="2"/>
      <c r="HN458" s="15"/>
      <c r="HO458" s="31"/>
      <c r="HP458" s="32"/>
      <c r="HQ458" s="13"/>
      <c r="HR458" s="33"/>
      <c r="HS458" s="1"/>
      <c r="HT458" s="1"/>
      <c r="HU458" s="2"/>
      <c r="HV458" s="15"/>
      <c r="HW458" s="31"/>
      <c r="HX458" s="32"/>
      <c r="HY458" s="13"/>
      <c r="HZ458" s="33"/>
      <c r="IA458" s="1"/>
      <c r="IB458" s="1"/>
      <c r="IC458" s="2"/>
      <c r="ID458" s="15"/>
      <c r="IE458" s="31"/>
      <c r="IF458" s="32"/>
      <c r="IG458" s="13"/>
      <c r="IH458" s="33"/>
      <c r="II458" s="1"/>
      <c r="IJ458" s="1"/>
      <c r="IK458" s="2"/>
      <c r="IL458" s="15"/>
      <c r="IM458" s="31"/>
      <c r="IN458" s="32"/>
      <c r="IO458" s="13"/>
      <c r="IP458" s="33"/>
      <c r="IQ458" s="1"/>
      <c r="IR458" s="1"/>
      <c r="IS458" s="2"/>
      <c r="IT458" s="15"/>
      <c r="IU458" s="31"/>
      <c r="IV458" s="32"/>
    </row>
    <row r="459" spans="1:256" s="3" customFormat="1" ht="144" customHeight="1">
      <c r="A459" s="75">
        <v>76</v>
      </c>
      <c r="B459" s="90" t="s">
        <v>2215</v>
      </c>
      <c r="C459" s="118">
        <v>3520</v>
      </c>
      <c r="D459" s="83">
        <v>0</v>
      </c>
      <c r="E459" s="117" t="s">
        <v>2214</v>
      </c>
      <c r="F459" s="302"/>
      <c r="G459" s="93" t="s">
        <v>380</v>
      </c>
      <c r="H459" s="100" t="s">
        <v>82</v>
      </c>
      <c r="I459" s="30"/>
      <c r="J459" s="30"/>
      <c r="K459" s="30"/>
      <c r="L459" s="1"/>
      <c r="M459" s="2"/>
      <c r="N459" s="15"/>
      <c r="O459" s="31"/>
      <c r="P459" s="32"/>
      <c r="Q459" s="13"/>
      <c r="R459" s="33"/>
      <c r="S459" s="1"/>
      <c r="T459" s="1"/>
      <c r="U459" s="2"/>
      <c r="V459" s="15"/>
      <c r="W459" s="31"/>
      <c r="X459" s="32"/>
      <c r="Y459" s="13"/>
      <c r="Z459" s="33"/>
      <c r="AA459" s="1"/>
      <c r="AB459" s="1"/>
      <c r="AC459" s="2"/>
      <c r="AD459" s="15"/>
      <c r="AE459" s="31"/>
      <c r="AF459" s="32"/>
      <c r="AG459" s="13"/>
      <c r="AH459" s="33"/>
      <c r="AI459" s="1"/>
      <c r="AJ459" s="1"/>
      <c r="AK459" s="2"/>
      <c r="AL459" s="15"/>
      <c r="AM459" s="31"/>
      <c r="AN459" s="32"/>
      <c r="AO459" s="13"/>
      <c r="AP459" s="33"/>
      <c r="AQ459" s="1"/>
      <c r="AR459" s="1"/>
      <c r="AS459" s="2"/>
      <c r="AT459" s="15"/>
      <c r="AU459" s="31"/>
      <c r="AV459" s="32"/>
      <c r="AW459" s="13"/>
      <c r="AX459" s="33"/>
      <c r="AY459" s="1"/>
      <c r="AZ459" s="1"/>
      <c r="BA459" s="2"/>
      <c r="BB459" s="15"/>
      <c r="BC459" s="31"/>
      <c r="BD459" s="32"/>
      <c r="BE459" s="13"/>
      <c r="BF459" s="33"/>
      <c r="BG459" s="1"/>
      <c r="BH459" s="1"/>
      <c r="BI459" s="2"/>
      <c r="BJ459" s="15"/>
      <c r="BK459" s="31"/>
      <c r="BL459" s="32"/>
      <c r="BM459" s="13"/>
      <c r="BN459" s="33"/>
      <c r="BO459" s="1"/>
      <c r="BP459" s="1"/>
      <c r="BQ459" s="2"/>
      <c r="BR459" s="15"/>
      <c r="BS459" s="31"/>
      <c r="BT459" s="32"/>
      <c r="BU459" s="13"/>
      <c r="BV459" s="33"/>
      <c r="BW459" s="1"/>
      <c r="BX459" s="1"/>
      <c r="BY459" s="2"/>
      <c r="BZ459" s="15"/>
      <c r="CA459" s="31"/>
      <c r="CB459" s="32"/>
      <c r="CC459" s="13"/>
      <c r="CD459" s="33"/>
      <c r="CE459" s="1"/>
      <c r="CF459" s="1"/>
      <c r="CG459" s="2"/>
      <c r="CH459" s="15"/>
      <c r="CI459" s="31"/>
      <c r="CJ459" s="32"/>
      <c r="CK459" s="13"/>
      <c r="CL459" s="33"/>
      <c r="CM459" s="1"/>
      <c r="CN459" s="1"/>
      <c r="CO459" s="2"/>
      <c r="CP459" s="15"/>
      <c r="CQ459" s="31"/>
      <c r="CR459" s="32"/>
      <c r="CS459" s="13"/>
      <c r="CT459" s="33"/>
      <c r="CU459" s="1"/>
      <c r="CV459" s="1"/>
      <c r="CW459" s="2"/>
      <c r="CX459" s="15"/>
      <c r="CY459" s="31"/>
      <c r="CZ459" s="32"/>
      <c r="DA459" s="13"/>
      <c r="DB459" s="33"/>
      <c r="DC459" s="1"/>
      <c r="DD459" s="1"/>
      <c r="DE459" s="2"/>
      <c r="DF459" s="15"/>
      <c r="DG459" s="31"/>
      <c r="DH459" s="32"/>
      <c r="DI459" s="13"/>
      <c r="DJ459" s="33"/>
      <c r="DK459" s="1"/>
      <c r="DL459" s="1"/>
      <c r="DM459" s="2"/>
      <c r="DN459" s="15"/>
      <c r="DO459" s="31"/>
      <c r="DP459" s="32"/>
      <c r="DQ459" s="13"/>
      <c r="DR459" s="33"/>
      <c r="DS459" s="1"/>
      <c r="DT459" s="1"/>
      <c r="DU459" s="2"/>
      <c r="DV459" s="15"/>
      <c r="DW459" s="31"/>
      <c r="DX459" s="32"/>
      <c r="DY459" s="13"/>
      <c r="DZ459" s="33"/>
      <c r="EA459" s="1"/>
      <c r="EB459" s="1"/>
      <c r="EC459" s="2"/>
      <c r="ED459" s="15"/>
      <c r="EE459" s="31"/>
      <c r="EF459" s="32"/>
      <c r="EG459" s="13"/>
      <c r="EH459" s="33"/>
      <c r="EI459" s="1"/>
      <c r="EJ459" s="1"/>
      <c r="EK459" s="2"/>
      <c r="EL459" s="15"/>
      <c r="EM459" s="31"/>
      <c r="EN459" s="32"/>
      <c r="EO459" s="13"/>
      <c r="EP459" s="33"/>
      <c r="EQ459" s="1"/>
      <c r="ER459" s="1"/>
      <c r="ES459" s="2"/>
      <c r="ET459" s="15"/>
      <c r="EU459" s="31"/>
      <c r="EV459" s="32"/>
      <c r="EW459" s="13"/>
      <c r="EX459" s="33"/>
      <c r="EY459" s="1"/>
      <c r="EZ459" s="1"/>
      <c r="FA459" s="2"/>
      <c r="FB459" s="15"/>
      <c r="FC459" s="31"/>
      <c r="FD459" s="32"/>
      <c r="FE459" s="13"/>
      <c r="FF459" s="33"/>
      <c r="FG459" s="1"/>
      <c r="FH459" s="1"/>
      <c r="FI459" s="2"/>
      <c r="FJ459" s="15"/>
      <c r="FK459" s="31"/>
      <c r="FL459" s="32"/>
      <c r="FM459" s="13"/>
      <c r="FN459" s="33"/>
      <c r="FO459" s="1"/>
      <c r="FP459" s="1"/>
      <c r="FQ459" s="2"/>
      <c r="FR459" s="15"/>
      <c r="FS459" s="31"/>
      <c r="FT459" s="32"/>
      <c r="FU459" s="13"/>
      <c r="FV459" s="33"/>
      <c r="FW459" s="1"/>
      <c r="FX459" s="1"/>
      <c r="FY459" s="2"/>
      <c r="FZ459" s="15"/>
      <c r="GA459" s="31"/>
      <c r="GB459" s="32"/>
      <c r="GC459" s="13"/>
      <c r="GD459" s="33"/>
      <c r="GE459" s="1"/>
      <c r="GF459" s="1"/>
      <c r="GG459" s="2"/>
      <c r="GH459" s="15"/>
      <c r="GI459" s="31"/>
      <c r="GJ459" s="32"/>
      <c r="GK459" s="13"/>
      <c r="GL459" s="33"/>
      <c r="GM459" s="1"/>
      <c r="GN459" s="1"/>
      <c r="GO459" s="2"/>
      <c r="GP459" s="15"/>
      <c r="GQ459" s="31"/>
      <c r="GR459" s="32"/>
      <c r="GS459" s="13"/>
      <c r="GT459" s="33"/>
      <c r="GU459" s="1"/>
      <c r="GV459" s="1"/>
      <c r="GW459" s="2"/>
      <c r="GX459" s="15"/>
      <c r="GY459" s="31"/>
      <c r="GZ459" s="32"/>
      <c r="HA459" s="13"/>
      <c r="HB459" s="33"/>
      <c r="HC459" s="1"/>
      <c r="HD459" s="1"/>
      <c r="HE459" s="2"/>
      <c r="HF459" s="15"/>
      <c r="HG459" s="31"/>
      <c r="HH459" s="32"/>
      <c r="HI459" s="13"/>
      <c r="HJ459" s="33"/>
      <c r="HK459" s="1"/>
      <c r="HL459" s="1"/>
      <c r="HM459" s="2"/>
      <c r="HN459" s="15"/>
      <c r="HO459" s="31"/>
      <c r="HP459" s="32"/>
      <c r="HQ459" s="13"/>
      <c r="HR459" s="33"/>
      <c r="HS459" s="1"/>
      <c r="HT459" s="1"/>
      <c r="HU459" s="2"/>
      <c r="HV459" s="15"/>
      <c r="HW459" s="31"/>
      <c r="HX459" s="32"/>
      <c r="HY459" s="13"/>
      <c r="HZ459" s="33"/>
      <c r="IA459" s="1"/>
      <c r="IB459" s="1"/>
      <c r="IC459" s="2"/>
      <c r="ID459" s="15"/>
      <c r="IE459" s="31"/>
      <c r="IF459" s="32"/>
      <c r="IG459" s="13"/>
      <c r="IH459" s="33"/>
      <c r="II459" s="1"/>
      <c r="IJ459" s="1"/>
      <c r="IK459" s="2"/>
      <c r="IL459" s="15"/>
      <c r="IM459" s="31"/>
      <c r="IN459" s="32"/>
      <c r="IO459" s="13"/>
      <c r="IP459" s="33"/>
      <c r="IQ459" s="1"/>
      <c r="IR459" s="1"/>
      <c r="IS459" s="2"/>
      <c r="IT459" s="15"/>
      <c r="IU459" s="31"/>
      <c r="IV459" s="32"/>
    </row>
    <row r="460" spans="1:256" s="3" customFormat="1" ht="147.75" customHeight="1">
      <c r="A460" s="75">
        <v>77</v>
      </c>
      <c r="B460" s="90" t="s">
        <v>2216</v>
      </c>
      <c r="C460" s="118">
        <v>20980</v>
      </c>
      <c r="D460" s="83">
        <v>0</v>
      </c>
      <c r="E460" s="117" t="s">
        <v>2214</v>
      </c>
      <c r="F460" s="302"/>
      <c r="G460" s="93" t="s">
        <v>380</v>
      </c>
      <c r="H460" s="100" t="s">
        <v>82</v>
      </c>
      <c r="I460" s="30"/>
      <c r="J460" s="30"/>
      <c r="K460" s="30"/>
      <c r="L460" s="1"/>
      <c r="M460" s="2"/>
      <c r="N460" s="15"/>
      <c r="O460" s="31"/>
      <c r="P460" s="32"/>
      <c r="Q460" s="13"/>
      <c r="R460" s="33"/>
      <c r="S460" s="1"/>
      <c r="T460" s="1"/>
      <c r="U460" s="2"/>
      <c r="V460" s="15"/>
      <c r="W460" s="31"/>
      <c r="X460" s="32"/>
      <c r="Y460" s="13"/>
      <c r="Z460" s="33"/>
      <c r="AA460" s="1"/>
      <c r="AB460" s="1"/>
      <c r="AC460" s="2"/>
      <c r="AD460" s="15"/>
      <c r="AE460" s="31"/>
      <c r="AF460" s="32"/>
      <c r="AG460" s="13"/>
      <c r="AH460" s="33"/>
      <c r="AI460" s="1"/>
      <c r="AJ460" s="1"/>
      <c r="AK460" s="2"/>
      <c r="AL460" s="15"/>
      <c r="AM460" s="31"/>
      <c r="AN460" s="32"/>
      <c r="AO460" s="13"/>
      <c r="AP460" s="33"/>
      <c r="AQ460" s="1"/>
      <c r="AR460" s="1"/>
      <c r="AS460" s="2"/>
      <c r="AT460" s="15"/>
      <c r="AU460" s="31"/>
      <c r="AV460" s="32"/>
      <c r="AW460" s="13"/>
      <c r="AX460" s="33"/>
      <c r="AY460" s="1"/>
      <c r="AZ460" s="1"/>
      <c r="BA460" s="2"/>
      <c r="BB460" s="15"/>
      <c r="BC460" s="31"/>
      <c r="BD460" s="32"/>
      <c r="BE460" s="13"/>
      <c r="BF460" s="33"/>
      <c r="BG460" s="1"/>
      <c r="BH460" s="1"/>
      <c r="BI460" s="2"/>
      <c r="BJ460" s="15"/>
      <c r="BK460" s="31"/>
      <c r="BL460" s="32"/>
      <c r="BM460" s="13"/>
      <c r="BN460" s="33"/>
      <c r="BO460" s="1"/>
      <c r="BP460" s="1"/>
      <c r="BQ460" s="2"/>
      <c r="BR460" s="15"/>
      <c r="BS460" s="31"/>
      <c r="BT460" s="32"/>
      <c r="BU460" s="13"/>
      <c r="BV460" s="33"/>
      <c r="BW460" s="1"/>
      <c r="BX460" s="1"/>
      <c r="BY460" s="2"/>
      <c r="BZ460" s="15"/>
      <c r="CA460" s="31"/>
      <c r="CB460" s="32"/>
      <c r="CC460" s="13"/>
      <c r="CD460" s="33"/>
      <c r="CE460" s="1"/>
      <c r="CF460" s="1"/>
      <c r="CG460" s="2"/>
      <c r="CH460" s="15"/>
      <c r="CI460" s="31"/>
      <c r="CJ460" s="32"/>
      <c r="CK460" s="13"/>
      <c r="CL460" s="33"/>
      <c r="CM460" s="1"/>
      <c r="CN460" s="1"/>
      <c r="CO460" s="2"/>
      <c r="CP460" s="15"/>
      <c r="CQ460" s="31"/>
      <c r="CR460" s="32"/>
      <c r="CS460" s="13"/>
      <c r="CT460" s="33"/>
      <c r="CU460" s="1"/>
      <c r="CV460" s="1"/>
      <c r="CW460" s="2"/>
      <c r="CX460" s="15"/>
      <c r="CY460" s="31"/>
      <c r="CZ460" s="32"/>
      <c r="DA460" s="13"/>
      <c r="DB460" s="33"/>
      <c r="DC460" s="1"/>
      <c r="DD460" s="1"/>
      <c r="DE460" s="2"/>
      <c r="DF460" s="15"/>
      <c r="DG460" s="31"/>
      <c r="DH460" s="32"/>
      <c r="DI460" s="13"/>
      <c r="DJ460" s="33"/>
      <c r="DK460" s="1"/>
      <c r="DL460" s="1"/>
      <c r="DM460" s="2"/>
      <c r="DN460" s="15"/>
      <c r="DO460" s="31"/>
      <c r="DP460" s="32"/>
      <c r="DQ460" s="13"/>
      <c r="DR460" s="33"/>
      <c r="DS460" s="1"/>
      <c r="DT460" s="1"/>
      <c r="DU460" s="2"/>
      <c r="DV460" s="15"/>
      <c r="DW460" s="31"/>
      <c r="DX460" s="32"/>
      <c r="DY460" s="13"/>
      <c r="DZ460" s="33"/>
      <c r="EA460" s="1"/>
      <c r="EB460" s="1"/>
      <c r="EC460" s="2"/>
      <c r="ED460" s="15"/>
      <c r="EE460" s="31"/>
      <c r="EF460" s="32"/>
      <c r="EG460" s="13"/>
      <c r="EH460" s="33"/>
      <c r="EI460" s="1"/>
      <c r="EJ460" s="1"/>
      <c r="EK460" s="2"/>
      <c r="EL460" s="15"/>
      <c r="EM460" s="31"/>
      <c r="EN460" s="32"/>
      <c r="EO460" s="13"/>
      <c r="EP460" s="33"/>
      <c r="EQ460" s="1"/>
      <c r="ER460" s="1"/>
      <c r="ES460" s="2"/>
      <c r="ET460" s="15"/>
      <c r="EU460" s="31"/>
      <c r="EV460" s="32"/>
      <c r="EW460" s="13"/>
      <c r="EX460" s="33"/>
      <c r="EY460" s="1"/>
      <c r="EZ460" s="1"/>
      <c r="FA460" s="2"/>
      <c r="FB460" s="15"/>
      <c r="FC460" s="31"/>
      <c r="FD460" s="32"/>
      <c r="FE460" s="13"/>
      <c r="FF460" s="33"/>
      <c r="FG460" s="1"/>
      <c r="FH460" s="1"/>
      <c r="FI460" s="2"/>
      <c r="FJ460" s="15"/>
      <c r="FK460" s="31"/>
      <c r="FL460" s="32"/>
      <c r="FM460" s="13"/>
      <c r="FN460" s="33"/>
      <c r="FO460" s="1"/>
      <c r="FP460" s="1"/>
      <c r="FQ460" s="2"/>
      <c r="FR460" s="15"/>
      <c r="FS460" s="31"/>
      <c r="FT460" s="32"/>
      <c r="FU460" s="13"/>
      <c r="FV460" s="33"/>
      <c r="FW460" s="1"/>
      <c r="FX460" s="1"/>
      <c r="FY460" s="2"/>
      <c r="FZ460" s="15"/>
      <c r="GA460" s="31"/>
      <c r="GB460" s="32"/>
      <c r="GC460" s="13"/>
      <c r="GD460" s="33"/>
      <c r="GE460" s="1"/>
      <c r="GF460" s="1"/>
      <c r="GG460" s="2"/>
      <c r="GH460" s="15"/>
      <c r="GI460" s="31"/>
      <c r="GJ460" s="32"/>
      <c r="GK460" s="13"/>
      <c r="GL460" s="33"/>
      <c r="GM460" s="1"/>
      <c r="GN460" s="1"/>
      <c r="GO460" s="2"/>
      <c r="GP460" s="15"/>
      <c r="GQ460" s="31"/>
      <c r="GR460" s="32"/>
      <c r="GS460" s="13"/>
      <c r="GT460" s="33"/>
      <c r="GU460" s="1"/>
      <c r="GV460" s="1"/>
      <c r="GW460" s="2"/>
      <c r="GX460" s="15"/>
      <c r="GY460" s="31"/>
      <c r="GZ460" s="32"/>
      <c r="HA460" s="13"/>
      <c r="HB460" s="33"/>
      <c r="HC460" s="1"/>
      <c r="HD460" s="1"/>
      <c r="HE460" s="2"/>
      <c r="HF460" s="15"/>
      <c r="HG460" s="31"/>
      <c r="HH460" s="32"/>
      <c r="HI460" s="13"/>
      <c r="HJ460" s="33"/>
      <c r="HK460" s="1"/>
      <c r="HL460" s="1"/>
      <c r="HM460" s="2"/>
      <c r="HN460" s="15"/>
      <c r="HO460" s="31"/>
      <c r="HP460" s="32"/>
      <c r="HQ460" s="13"/>
      <c r="HR460" s="33"/>
      <c r="HS460" s="1"/>
      <c r="HT460" s="1"/>
      <c r="HU460" s="2"/>
      <c r="HV460" s="15"/>
      <c r="HW460" s="31"/>
      <c r="HX460" s="32"/>
      <c r="HY460" s="13"/>
      <c r="HZ460" s="33"/>
      <c r="IA460" s="1"/>
      <c r="IB460" s="1"/>
      <c r="IC460" s="2"/>
      <c r="ID460" s="15"/>
      <c r="IE460" s="31"/>
      <c r="IF460" s="32"/>
      <c r="IG460" s="13"/>
      <c r="IH460" s="33"/>
      <c r="II460" s="1"/>
      <c r="IJ460" s="1"/>
      <c r="IK460" s="2"/>
      <c r="IL460" s="15"/>
      <c r="IM460" s="31"/>
      <c r="IN460" s="32"/>
      <c r="IO460" s="13"/>
      <c r="IP460" s="33"/>
      <c r="IQ460" s="1"/>
      <c r="IR460" s="1"/>
      <c r="IS460" s="2"/>
      <c r="IT460" s="15"/>
      <c r="IU460" s="31"/>
      <c r="IV460" s="32"/>
    </row>
    <row r="461" spans="1:256" s="3" customFormat="1" ht="142.5" customHeight="1">
      <c r="A461" s="75">
        <v>78</v>
      </c>
      <c r="B461" s="90" t="s">
        <v>2217</v>
      </c>
      <c r="C461" s="118">
        <v>18150</v>
      </c>
      <c r="D461" s="83">
        <v>0</v>
      </c>
      <c r="E461" s="117" t="s">
        <v>2214</v>
      </c>
      <c r="F461" s="302"/>
      <c r="G461" s="93" t="s">
        <v>380</v>
      </c>
      <c r="H461" s="100" t="s">
        <v>82</v>
      </c>
      <c r="I461" s="30"/>
      <c r="J461" s="30"/>
      <c r="K461" s="30"/>
      <c r="L461" s="1"/>
      <c r="M461" s="2"/>
      <c r="N461" s="15"/>
      <c r="O461" s="31"/>
      <c r="P461" s="32"/>
      <c r="Q461" s="13"/>
      <c r="R461" s="33"/>
      <c r="S461" s="1"/>
      <c r="T461" s="1"/>
      <c r="U461" s="2"/>
      <c r="V461" s="15"/>
      <c r="W461" s="31"/>
      <c r="X461" s="32"/>
      <c r="Y461" s="13"/>
      <c r="Z461" s="33"/>
      <c r="AA461" s="1"/>
      <c r="AB461" s="1"/>
      <c r="AC461" s="2"/>
      <c r="AD461" s="15"/>
      <c r="AE461" s="31"/>
      <c r="AF461" s="32"/>
      <c r="AG461" s="13"/>
      <c r="AH461" s="33"/>
      <c r="AI461" s="1"/>
      <c r="AJ461" s="1"/>
      <c r="AK461" s="2"/>
      <c r="AL461" s="15"/>
      <c r="AM461" s="31"/>
      <c r="AN461" s="32"/>
      <c r="AO461" s="13"/>
      <c r="AP461" s="33"/>
      <c r="AQ461" s="1"/>
      <c r="AR461" s="1"/>
      <c r="AS461" s="2"/>
      <c r="AT461" s="15"/>
      <c r="AU461" s="31"/>
      <c r="AV461" s="32"/>
      <c r="AW461" s="13"/>
      <c r="AX461" s="33"/>
      <c r="AY461" s="1"/>
      <c r="AZ461" s="1"/>
      <c r="BA461" s="2"/>
      <c r="BB461" s="15"/>
      <c r="BC461" s="31"/>
      <c r="BD461" s="32"/>
      <c r="BE461" s="13"/>
      <c r="BF461" s="33"/>
      <c r="BG461" s="1"/>
      <c r="BH461" s="1"/>
      <c r="BI461" s="2"/>
      <c r="BJ461" s="15"/>
      <c r="BK461" s="31"/>
      <c r="BL461" s="32"/>
      <c r="BM461" s="13"/>
      <c r="BN461" s="33"/>
      <c r="BO461" s="1"/>
      <c r="BP461" s="1"/>
      <c r="BQ461" s="2"/>
      <c r="BR461" s="15"/>
      <c r="BS461" s="31"/>
      <c r="BT461" s="32"/>
      <c r="BU461" s="13"/>
      <c r="BV461" s="33"/>
      <c r="BW461" s="1"/>
      <c r="BX461" s="1"/>
      <c r="BY461" s="2"/>
      <c r="BZ461" s="15"/>
      <c r="CA461" s="31"/>
      <c r="CB461" s="32"/>
      <c r="CC461" s="13"/>
      <c r="CD461" s="33"/>
      <c r="CE461" s="1"/>
      <c r="CF461" s="1"/>
      <c r="CG461" s="2"/>
      <c r="CH461" s="15"/>
      <c r="CI461" s="31"/>
      <c r="CJ461" s="32"/>
      <c r="CK461" s="13"/>
      <c r="CL461" s="33"/>
      <c r="CM461" s="1"/>
      <c r="CN461" s="1"/>
      <c r="CO461" s="2"/>
      <c r="CP461" s="15"/>
      <c r="CQ461" s="31"/>
      <c r="CR461" s="32"/>
      <c r="CS461" s="13"/>
      <c r="CT461" s="33"/>
      <c r="CU461" s="1"/>
      <c r="CV461" s="1"/>
      <c r="CW461" s="2"/>
      <c r="CX461" s="15"/>
      <c r="CY461" s="31"/>
      <c r="CZ461" s="32"/>
      <c r="DA461" s="13"/>
      <c r="DB461" s="33"/>
      <c r="DC461" s="1"/>
      <c r="DD461" s="1"/>
      <c r="DE461" s="2"/>
      <c r="DF461" s="15"/>
      <c r="DG461" s="31"/>
      <c r="DH461" s="32"/>
      <c r="DI461" s="13"/>
      <c r="DJ461" s="33"/>
      <c r="DK461" s="1"/>
      <c r="DL461" s="1"/>
      <c r="DM461" s="2"/>
      <c r="DN461" s="15"/>
      <c r="DO461" s="31"/>
      <c r="DP461" s="32"/>
      <c r="DQ461" s="13"/>
      <c r="DR461" s="33"/>
      <c r="DS461" s="1"/>
      <c r="DT461" s="1"/>
      <c r="DU461" s="2"/>
      <c r="DV461" s="15"/>
      <c r="DW461" s="31"/>
      <c r="DX461" s="32"/>
      <c r="DY461" s="13"/>
      <c r="DZ461" s="33"/>
      <c r="EA461" s="1"/>
      <c r="EB461" s="1"/>
      <c r="EC461" s="2"/>
      <c r="ED461" s="15"/>
      <c r="EE461" s="31"/>
      <c r="EF461" s="32"/>
      <c r="EG461" s="13"/>
      <c r="EH461" s="33"/>
      <c r="EI461" s="1"/>
      <c r="EJ461" s="1"/>
      <c r="EK461" s="2"/>
      <c r="EL461" s="15"/>
      <c r="EM461" s="31"/>
      <c r="EN461" s="32"/>
      <c r="EO461" s="13"/>
      <c r="EP461" s="33"/>
      <c r="EQ461" s="1"/>
      <c r="ER461" s="1"/>
      <c r="ES461" s="2"/>
      <c r="ET461" s="15"/>
      <c r="EU461" s="31"/>
      <c r="EV461" s="32"/>
      <c r="EW461" s="13"/>
      <c r="EX461" s="33"/>
      <c r="EY461" s="1"/>
      <c r="EZ461" s="1"/>
      <c r="FA461" s="2"/>
      <c r="FB461" s="15"/>
      <c r="FC461" s="31"/>
      <c r="FD461" s="32"/>
      <c r="FE461" s="13"/>
      <c r="FF461" s="33"/>
      <c r="FG461" s="1"/>
      <c r="FH461" s="1"/>
      <c r="FI461" s="2"/>
      <c r="FJ461" s="15"/>
      <c r="FK461" s="31"/>
      <c r="FL461" s="32"/>
      <c r="FM461" s="13"/>
      <c r="FN461" s="33"/>
      <c r="FO461" s="1"/>
      <c r="FP461" s="1"/>
      <c r="FQ461" s="2"/>
      <c r="FR461" s="15"/>
      <c r="FS461" s="31"/>
      <c r="FT461" s="32"/>
      <c r="FU461" s="13"/>
      <c r="FV461" s="33"/>
      <c r="FW461" s="1"/>
      <c r="FX461" s="1"/>
      <c r="FY461" s="2"/>
      <c r="FZ461" s="15"/>
      <c r="GA461" s="31"/>
      <c r="GB461" s="32"/>
      <c r="GC461" s="13"/>
      <c r="GD461" s="33"/>
      <c r="GE461" s="1"/>
      <c r="GF461" s="1"/>
      <c r="GG461" s="2"/>
      <c r="GH461" s="15"/>
      <c r="GI461" s="31"/>
      <c r="GJ461" s="32"/>
      <c r="GK461" s="13"/>
      <c r="GL461" s="33"/>
      <c r="GM461" s="1"/>
      <c r="GN461" s="1"/>
      <c r="GO461" s="2"/>
      <c r="GP461" s="15"/>
      <c r="GQ461" s="31"/>
      <c r="GR461" s="32"/>
      <c r="GS461" s="13"/>
      <c r="GT461" s="33"/>
      <c r="GU461" s="1"/>
      <c r="GV461" s="1"/>
      <c r="GW461" s="2"/>
      <c r="GX461" s="15"/>
      <c r="GY461" s="31"/>
      <c r="GZ461" s="32"/>
      <c r="HA461" s="13"/>
      <c r="HB461" s="33"/>
      <c r="HC461" s="1"/>
      <c r="HD461" s="1"/>
      <c r="HE461" s="2"/>
      <c r="HF461" s="15"/>
      <c r="HG461" s="31"/>
      <c r="HH461" s="32"/>
      <c r="HI461" s="13"/>
      <c r="HJ461" s="33"/>
      <c r="HK461" s="1"/>
      <c r="HL461" s="1"/>
      <c r="HM461" s="2"/>
      <c r="HN461" s="15"/>
      <c r="HO461" s="31"/>
      <c r="HP461" s="32"/>
      <c r="HQ461" s="13"/>
      <c r="HR461" s="33"/>
      <c r="HS461" s="1"/>
      <c r="HT461" s="1"/>
      <c r="HU461" s="2"/>
      <c r="HV461" s="15"/>
      <c r="HW461" s="31"/>
      <c r="HX461" s="32"/>
      <c r="HY461" s="13"/>
      <c r="HZ461" s="33"/>
      <c r="IA461" s="1"/>
      <c r="IB461" s="1"/>
      <c r="IC461" s="2"/>
      <c r="ID461" s="15"/>
      <c r="IE461" s="31"/>
      <c r="IF461" s="32"/>
      <c r="IG461" s="13"/>
      <c r="IH461" s="33"/>
      <c r="II461" s="1"/>
      <c r="IJ461" s="1"/>
      <c r="IK461" s="2"/>
      <c r="IL461" s="15"/>
      <c r="IM461" s="31"/>
      <c r="IN461" s="32"/>
      <c r="IO461" s="13"/>
      <c r="IP461" s="33"/>
      <c r="IQ461" s="1"/>
      <c r="IR461" s="1"/>
      <c r="IS461" s="2"/>
      <c r="IT461" s="15"/>
      <c r="IU461" s="31"/>
      <c r="IV461" s="32"/>
    </row>
    <row r="462" spans="1:256" s="3" customFormat="1" ht="142.5" customHeight="1">
      <c r="A462" s="75">
        <v>79</v>
      </c>
      <c r="B462" s="90" t="s">
        <v>2213</v>
      </c>
      <c r="C462" s="118">
        <v>21990</v>
      </c>
      <c r="D462" s="83">
        <v>0</v>
      </c>
      <c r="E462" s="117" t="s">
        <v>2214</v>
      </c>
      <c r="F462" s="302"/>
      <c r="G462" s="93" t="s">
        <v>380</v>
      </c>
      <c r="H462" s="100" t="s">
        <v>82</v>
      </c>
      <c r="I462" s="30"/>
      <c r="J462" s="30"/>
      <c r="K462" s="30"/>
      <c r="L462" s="1"/>
      <c r="M462" s="2"/>
      <c r="N462" s="15"/>
      <c r="O462" s="31"/>
      <c r="P462" s="32"/>
      <c r="Q462" s="13"/>
      <c r="R462" s="33"/>
      <c r="S462" s="1"/>
      <c r="T462" s="1"/>
      <c r="U462" s="2"/>
      <c r="V462" s="15"/>
      <c r="W462" s="31"/>
      <c r="X462" s="32"/>
      <c r="Y462" s="13"/>
      <c r="Z462" s="33"/>
      <c r="AA462" s="1"/>
      <c r="AB462" s="1"/>
      <c r="AC462" s="2"/>
      <c r="AD462" s="15"/>
      <c r="AE462" s="31"/>
      <c r="AF462" s="32"/>
      <c r="AG462" s="13"/>
      <c r="AH462" s="33"/>
      <c r="AI462" s="1"/>
      <c r="AJ462" s="1"/>
      <c r="AK462" s="2"/>
      <c r="AL462" s="15"/>
      <c r="AM462" s="31"/>
      <c r="AN462" s="32"/>
      <c r="AO462" s="13"/>
      <c r="AP462" s="33"/>
      <c r="AQ462" s="1"/>
      <c r="AR462" s="1"/>
      <c r="AS462" s="2"/>
      <c r="AT462" s="15"/>
      <c r="AU462" s="31"/>
      <c r="AV462" s="32"/>
      <c r="AW462" s="13"/>
      <c r="AX462" s="33"/>
      <c r="AY462" s="1"/>
      <c r="AZ462" s="1"/>
      <c r="BA462" s="2"/>
      <c r="BB462" s="15"/>
      <c r="BC462" s="31"/>
      <c r="BD462" s="32"/>
      <c r="BE462" s="13"/>
      <c r="BF462" s="33"/>
      <c r="BG462" s="1"/>
      <c r="BH462" s="1"/>
      <c r="BI462" s="2"/>
      <c r="BJ462" s="15"/>
      <c r="BK462" s="31"/>
      <c r="BL462" s="32"/>
      <c r="BM462" s="13"/>
      <c r="BN462" s="33"/>
      <c r="BO462" s="1"/>
      <c r="BP462" s="1"/>
      <c r="BQ462" s="2"/>
      <c r="BR462" s="15"/>
      <c r="BS462" s="31"/>
      <c r="BT462" s="32"/>
      <c r="BU462" s="13"/>
      <c r="BV462" s="33"/>
      <c r="BW462" s="1"/>
      <c r="BX462" s="1"/>
      <c r="BY462" s="2"/>
      <c r="BZ462" s="15"/>
      <c r="CA462" s="31"/>
      <c r="CB462" s="32"/>
      <c r="CC462" s="13"/>
      <c r="CD462" s="33"/>
      <c r="CE462" s="1"/>
      <c r="CF462" s="1"/>
      <c r="CG462" s="2"/>
      <c r="CH462" s="15"/>
      <c r="CI462" s="31"/>
      <c r="CJ462" s="32"/>
      <c r="CK462" s="13"/>
      <c r="CL462" s="33"/>
      <c r="CM462" s="1"/>
      <c r="CN462" s="1"/>
      <c r="CO462" s="2"/>
      <c r="CP462" s="15"/>
      <c r="CQ462" s="31"/>
      <c r="CR462" s="32"/>
      <c r="CS462" s="13"/>
      <c r="CT462" s="33"/>
      <c r="CU462" s="1"/>
      <c r="CV462" s="1"/>
      <c r="CW462" s="2"/>
      <c r="CX462" s="15"/>
      <c r="CY462" s="31"/>
      <c r="CZ462" s="32"/>
      <c r="DA462" s="13"/>
      <c r="DB462" s="33"/>
      <c r="DC462" s="1"/>
      <c r="DD462" s="1"/>
      <c r="DE462" s="2"/>
      <c r="DF462" s="15"/>
      <c r="DG462" s="31"/>
      <c r="DH462" s="32"/>
      <c r="DI462" s="13"/>
      <c r="DJ462" s="33"/>
      <c r="DK462" s="1"/>
      <c r="DL462" s="1"/>
      <c r="DM462" s="2"/>
      <c r="DN462" s="15"/>
      <c r="DO462" s="31"/>
      <c r="DP462" s="32"/>
      <c r="DQ462" s="13"/>
      <c r="DR462" s="33"/>
      <c r="DS462" s="1"/>
      <c r="DT462" s="1"/>
      <c r="DU462" s="2"/>
      <c r="DV462" s="15"/>
      <c r="DW462" s="31"/>
      <c r="DX462" s="32"/>
      <c r="DY462" s="13"/>
      <c r="DZ462" s="33"/>
      <c r="EA462" s="1"/>
      <c r="EB462" s="1"/>
      <c r="EC462" s="2"/>
      <c r="ED462" s="15"/>
      <c r="EE462" s="31"/>
      <c r="EF462" s="32"/>
      <c r="EG462" s="13"/>
      <c r="EH462" s="33"/>
      <c r="EI462" s="1"/>
      <c r="EJ462" s="1"/>
      <c r="EK462" s="2"/>
      <c r="EL462" s="15"/>
      <c r="EM462" s="31"/>
      <c r="EN462" s="32"/>
      <c r="EO462" s="13"/>
      <c r="EP462" s="33"/>
      <c r="EQ462" s="1"/>
      <c r="ER462" s="1"/>
      <c r="ES462" s="2"/>
      <c r="ET462" s="15"/>
      <c r="EU462" s="31"/>
      <c r="EV462" s="32"/>
      <c r="EW462" s="13"/>
      <c r="EX462" s="33"/>
      <c r="EY462" s="1"/>
      <c r="EZ462" s="1"/>
      <c r="FA462" s="2"/>
      <c r="FB462" s="15"/>
      <c r="FC462" s="31"/>
      <c r="FD462" s="32"/>
      <c r="FE462" s="13"/>
      <c r="FF462" s="33"/>
      <c r="FG462" s="1"/>
      <c r="FH462" s="1"/>
      <c r="FI462" s="2"/>
      <c r="FJ462" s="15"/>
      <c r="FK462" s="31"/>
      <c r="FL462" s="32"/>
      <c r="FM462" s="13"/>
      <c r="FN462" s="33"/>
      <c r="FO462" s="1"/>
      <c r="FP462" s="1"/>
      <c r="FQ462" s="2"/>
      <c r="FR462" s="15"/>
      <c r="FS462" s="31"/>
      <c r="FT462" s="32"/>
      <c r="FU462" s="13"/>
      <c r="FV462" s="33"/>
      <c r="FW462" s="1"/>
      <c r="FX462" s="1"/>
      <c r="FY462" s="2"/>
      <c r="FZ462" s="15"/>
      <c r="GA462" s="31"/>
      <c r="GB462" s="32"/>
      <c r="GC462" s="13"/>
      <c r="GD462" s="33"/>
      <c r="GE462" s="1"/>
      <c r="GF462" s="1"/>
      <c r="GG462" s="2"/>
      <c r="GH462" s="15"/>
      <c r="GI462" s="31"/>
      <c r="GJ462" s="32"/>
      <c r="GK462" s="13"/>
      <c r="GL462" s="33"/>
      <c r="GM462" s="1"/>
      <c r="GN462" s="1"/>
      <c r="GO462" s="2"/>
      <c r="GP462" s="15"/>
      <c r="GQ462" s="31"/>
      <c r="GR462" s="32"/>
      <c r="GS462" s="13"/>
      <c r="GT462" s="33"/>
      <c r="GU462" s="1"/>
      <c r="GV462" s="1"/>
      <c r="GW462" s="2"/>
      <c r="GX462" s="15"/>
      <c r="GY462" s="31"/>
      <c r="GZ462" s="32"/>
      <c r="HA462" s="13"/>
      <c r="HB462" s="33"/>
      <c r="HC462" s="1"/>
      <c r="HD462" s="1"/>
      <c r="HE462" s="2"/>
      <c r="HF462" s="15"/>
      <c r="HG462" s="31"/>
      <c r="HH462" s="32"/>
      <c r="HI462" s="13"/>
      <c r="HJ462" s="33"/>
      <c r="HK462" s="1"/>
      <c r="HL462" s="1"/>
      <c r="HM462" s="2"/>
      <c r="HN462" s="15"/>
      <c r="HO462" s="31"/>
      <c r="HP462" s="32"/>
      <c r="HQ462" s="13"/>
      <c r="HR462" s="33"/>
      <c r="HS462" s="1"/>
      <c r="HT462" s="1"/>
      <c r="HU462" s="2"/>
      <c r="HV462" s="15"/>
      <c r="HW462" s="31"/>
      <c r="HX462" s="32"/>
      <c r="HY462" s="13"/>
      <c r="HZ462" s="33"/>
      <c r="IA462" s="1"/>
      <c r="IB462" s="1"/>
      <c r="IC462" s="2"/>
      <c r="ID462" s="15"/>
      <c r="IE462" s="31"/>
      <c r="IF462" s="32"/>
      <c r="IG462" s="13"/>
      <c r="IH462" s="33"/>
      <c r="II462" s="1"/>
      <c r="IJ462" s="1"/>
      <c r="IK462" s="2"/>
      <c r="IL462" s="15"/>
      <c r="IM462" s="31"/>
      <c r="IN462" s="32"/>
      <c r="IO462" s="13"/>
      <c r="IP462" s="33"/>
      <c r="IQ462" s="1"/>
      <c r="IR462" s="1"/>
      <c r="IS462" s="2"/>
      <c r="IT462" s="15"/>
      <c r="IU462" s="31"/>
      <c r="IV462" s="32"/>
    </row>
    <row r="463" spans="1:8" ht="132" customHeight="1">
      <c r="A463" s="75">
        <v>80</v>
      </c>
      <c r="B463" s="109" t="s">
        <v>382</v>
      </c>
      <c r="C463" s="99">
        <v>1600</v>
      </c>
      <c r="D463" s="99">
        <v>0</v>
      </c>
      <c r="E463" s="85">
        <v>41793</v>
      </c>
      <c r="F463" s="302"/>
      <c r="G463" s="93" t="s">
        <v>380</v>
      </c>
      <c r="H463" s="100" t="s">
        <v>82</v>
      </c>
    </row>
    <row r="464" spans="1:256" s="3" customFormat="1" ht="150.75" customHeight="1">
      <c r="A464" s="75">
        <v>82</v>
      </c>
      <c r="B464" s="90" t="s">
        <v>2202</v>
      </c>
      <c r="C464" s="118">
        <v>5300</v>
      </c>
      <c r="D464" s="83">
        <v>0</v>
      </c>
      <c r="E464" s="117" t="s">
        <v>2188</v>
      </c>
      <c r="F464" s="302"/>
      <c r="G464" s="93" t="s">
        <v>380</v>
      </c>
      <c r="H464" s="100" t="s">
        <v>82</v>
      </c>
      <c r="I464" s="30"/>
      <c r="J464" s="30"/>
      <c r="K464" s="30"/>
      <c r="L464" s="1"/>
      <c r="M464" s="2"/>
      <c r="N464" s="15"/>
      <c r="O464" s="31"/>
      <c r="P464" s="32"/>
      <c r="Q464" s="13"/>
      <c r="R464" s="33"/>
      <c r="S464" s="1"/>
      <c r="T464" s="1"/>
      <c r="U464" s="2"/>
      <c r="V464" s="15"/>
      <c r="W464" s="31"/>
      <c r="X464" s="32"/>
      <c r="Y464" s="13"/>
      <c r="Z464" s="33"/>
      <c r="AA464" s="1"/>
      <c r="AB464" s="1"/>
      <c r="AC464" s="2"/>
      <c r="AD464" s="15"/>
      <c r="AE464" s="31"/>
      <c r="AF464" s="32"/>
      <c r="AG464" s="13"/>
      <c r="AH464" s="33"/>
      <c r="AI464" s="1"/>
      <c r="AJ464" s="1"/>
      <c r="AK464" s="2"/>
      <c r="AL464" s="15"/>
      <c r="AM464" s="31"/>
      <c r="AN464" s="32"/>
      <c r="AO464" s="13"/>
      <c r="AP464" s="33"/>
      <c r="AQ464" s="1"/>
      <c r="AR464" s="1"/>
      <c r="AS464" s="2"/>
      <c r="AT464" s="15"/>
      <c r="AU464" s="31"/>
      <c r="AV464" s="32"/>
      <c r="AW464" s="13"/>
      <c r="AX464" s="33"/>
      <c r="AY464" s="1"/>
      <c r="AZ464" s="1"/>
      <c r="BA464" s="2"/>
      <c r="BB464" s="15"/>
      <c r="BC464" s="31"/>
      <c r="BD464" s="32"/>
      <c r="BE464" s="13"/>
      <c r="BF464" s="33"/>
      <c r="BG464" s="1"/>
      <c r="BH464" s="1"/>
      <c r="BI464" s="2"/>
      <c r="BJ464" s="15"/>
      <c r="BK464" s="31"/>
      <c r="BL464" s="32"/>
      <c r="BM464" s="13"/>
      <c r="BN464" s="33"/>
      <c r="BO464" s="1"/>
      <c r="BP464" s="1"/>
      <c r="BQ464" s="2"/>
      <c r="BR464" s="15"/>
      <c r="BS464" s="31"/>
      <c r="BT464" s="32"/>
      <c r="BU464" s="13"/>
      <c r="BV464" s="33"/>
      <c r="BW464" s="1"/>
      <c r="BX464" s="1"/>
      <c r="BY464" s="2"/>
      <c r="BZ464" s="15"/>
      <c r="CA464" s="31"/>
      <c r="CB464" s="32"/>
      <c r="CC464" s="13"/>
      <c r="CD464" s="33"/>
      <c r="CE464" s="1"/>
      <c r="CF464" s="1"/>
      <c r="CG464" s="2"/>
      <c r="CH464" s="15"/>
      <c r="CI464" s="31"/>
      <c r="CJ464" s="32"/>
      <c r="CK464" s="13"/>
      <c r="CL464" s="33"/>
      <c r="CM464" s="1"/>
      <c r="CN464" s="1"/>
      <c r="CO464" s="2"/>
      <c r="CP464" s="15"/>
      <c r="CQ464" s="31"/>
      <c r="CR464" s="32"/>
      <c r="CS464" s="13"/>
      <c r="CT464" s="33"/>
      <c r="CU464" s="1"/>
      <c r="CV464" s="1"/>
      <c r="CW464" s="2"/>
      <c r="CX464" s="15"/>
      <c r="CY464" s="31"/>
      <c r="CZ464" s="32"/>
      <c r="DA464" s="13"/>
      <c r="DB464" s="33"/>
      <c r="DC464" s="1"/>
      <c r="DD464" s="1"/>
      <c r="DE464" s="2"/>
      <c r="DF464" s="15"/>
      <c r="DG464" s="31"/>
      <c r="DH464" s="32"/>
      <c r="DI464" s="13"/>
      <c r="DJ464" s="33"/>
      <c r="DK464" s="1"/>
      <c r="DL464" s="1"/>
      <c r="DM464" s="2"/>
      <c r="DN464" s="15"/>
      <c r="DO464" s="31"/>
      <c r="DP464" s="32"/>
      <c r="DQ464" s="13"/>
      <c r="DR464" s="33"/>
      <c r="DS464" s="1"/>
      <c r="DT464" s="1"/>
      <c r="DU464" s="2"/>
      <c r="DV464" s="15"/>
      <c r="DW464" s="31"/>
      <c r="DX464" s="32"/>
      <c r="DY464" s="13"/>
      <c r="DZ464" s="33"/>
      <c r="EA464" s="1"/>
      <c r="EB464" s="1"/>
      <c r="EC464" s="2"/>
      <c r="ED464" s="15"/>
      <c r="EE464" s="31"/>
      <c r="EF464" s="32"/>
      <c r="EG464" s="13"/>
      <c r="EH464" s="33"/>
      <c r="EI464" s="1"/>
      <c r="EJ464" s="1"/>
      <c r="EK464" s="2"/>
      <c r="EL464" s="15"/>
      <c r="EM464" s="31"/>
      <c r="EN464" s="32"/>
      <c r="EO464" s="13"/>
      <c r="EP464" s="33"/>
      <c r="EQ464" s="1"/>
      <c r="ER464" s="1"/>
      <c r="ES464" s="2"/>
      <c r="ET464" s="15"/>
      <c r="EU464" s="31"/>
      <c r="EV464" s="32"/>
      <c r="EW464" s="13"/>
      <c r="EX464" s="33"/>
      <c r="EY464" s="1"/>
      <c r="EZ464" s="1"/>
      <c r="FA464" s="2"/>
      <c r="FB464" s="15"/>
      <c r="FC464" s="31"/>
      <c r="FD464" s="32"/>
      <c r="FE464" s="13"/>
      <c r="FF464" s="33"/>
      <c r="FG464" s="1"/>
      <c r="FH464" s="1"/>
      <c r="FI464" s="2"/>
      <c r="FJ464" s="15"/>
      <c r="FK464" s="31"/>
      <c r="FL464" s="32"/>
      <c r="FM464" s="13"/>
      <c r="FN464" s="33"/>
      <c r="FO464" s="1"/>
      <c r="FP464" s="1"/>
      <c r="FQ464" s="2"/>
      <c r="FR464" s="15"/>
      <c r="FS464" s="31"/>
      <c r="FT464" s="32"/>
      <c r="FU464" s="13"/>
      <c r="FV464" s="33"/>
      <c r="FW464" s="1"/>
      <c r="FX464" s="1"/>
      <c r="FY464" s="2"/>
      <c r="FZ464" s="15"/>
      <c r="GA464" s="31"/>
      <c r="GB464" s="32"/>
      <c r="GC464" s="13"/>
      <c r="GD464" s="33"/>
      <c r="GE464" s="1"/>
      <c r="GF464" s="1"/>
      <c r="GG464" s="2"/>
      <c r="GH464" s="15"/>
      <c r="GI464" s="31"/>
      <c r="GJ464" s="32"/>
      <c r="GK464" s="13"/>
      <c r="GL464" s="33"/>
      <c r="GM464" s="1"/>
      <c r="GN464" s="1"/>
      <c r="GO464" s="2"/>
      <c r="GP464" s="15"/>
      <c r="GQ464" s="31"/>
      <c r="GR464" s="32"/>
      <c r="GS464" s="13"/>
      <c r="GT464" s="33"/>
      <c r="GU464" s="1"/>
      <c r="GV464" s="1"/>
      <c r="GW464" s="2"/>
      <c r="GX464" s="15"/>
      <c r="GY464" s="31"/>
      <c r="GZ464" s="32"/>
      <c r="HA464" s="13"/>
      <c r="HB464" s="33"/>
      <c r="HC464" s="1"/>
      <c r="HD464" s="1"/>
      <c r="HE464" s="2"/>
      <c r="HF464" s="15"/>
      <c r="HG464" s="31"/>
      <c r="HH464" s="32"/>
      <c r="HI464" s="13"/>
      <c r="HJ464" s="33"/>
      <c r="HK464" s="1"/>
      <c r="HL464" s="1"/>
      <c r="HM464" s="2"/>
      <c r="HN464" s="15"/>
      <c r="HO464" s="31"/>
      <c r="HP464" s="32"/>
      <c r="HQ464" s="13"/>
      <c r="HR464" s="33"/>
      <c r="HS464" s="1"/>
      <c r="HT464" s="1"/>
      <c r="HU464" s="2"/>
      <c r="HV464" s="15"/>
      <c r="HW464" s="31"/>
      <c r="HX464" s="32"/>
      <c r="HY464" s="13"/>
      <c r="HZ464" s="33"/>
      <c r="IA464" s="1"/>
      <c r="IB464" s="1"/>
      <c r="IC464" s="2"/>
      <c r="ID464" s="15"/>
      <c r="IE464" s="31"/>
      <c r="IF464" s="32"/>
      <c r="IG464" s="13"/>
      <c r="IH464" s="33"/>
      <c r="II464" s="1"/>
      <c r="IJ464" s="1"/>
      <c r="IK464" s="2"/>
      <c r="IL464" s="15"/>
      <c r="IM464" s="31"/>
      <c r="IN464" s="32"/>
      <c r="IO464" s="13"/>
      <c r="IP464" s="33"/>
      <c r="IQ464" s="1"/>
      <c r="IR464" s="1"/>
      <c r="IS464" s="2"/>
      <c r="IT464" s="15"/>
      <c r="IU464" s="31"/>
      <c r="IV464" s="32"/>
    </row>
    <row r="465" spans="1:11" s="21" customFormat="1" ht="141" customHeight="1">
      <c r="A465" s="75">
        <v>83</v>
      </c>
      <c r="B465" s="109" t="s">
        <v>386</v>
      </c>
      <c r="C465" s="99">
        <v>27000</v>
      </c>
      <c r="D465" s="99">
        <v>0</v>
      </c>
      <c r="E465" s="85">
        <v>41863</v>
      </c>
      <c r="F465" s="302"/>
      <c r="G465" s="93" t="s">
        <v>380</v>
      </c>
      <c r="H465" s="100" t="s">
        <v>82</v>
      </c>
      <c r="I465" s="30"/>
      <c r="J465" s="30"/>
      <c r="K465" s="30"/>
    </row>
    <row r="466" spans="1:8" ht="144" customHeight="1">
      <c r="A466" s="75">
        <v>84</v>
      </c>
      <c r="B466" s="109" t="s">
        <v>384</v>
      </c>
      <c r="C466" s="99">
        <v>10184</v>
      </c>
      <c r="D466" s="99">
        <v>0</v>
      </c>
      <c r="E466" s="85">
        <v>41873</v>
      </c>
      <c r="F466" s="302"/>
      <c r="G466" s="93" t="s">
        <v>380</v>
      </c>
      <c r="H466" s="100" t="s">
        <v>82</v>
      </c>
    </row>
    <row r="467" spans="1:8" ht="150" customHeight="1">
      <c r="A467" s="75">
        <v>85</v>
      </c>
      <c r="B467" s="109" t="s">
        <v>385</v>
      </c>
      <c r="C467" s="119">
        <v>20970</v>
      </c>
      <c r="D467" s="99">
        <v>0</v>
      </c>
      <c r="E467" s="85">
        <v>41873</v>
      </c>
      <c r="F467" s="302"/>
      <c r="G467" s="93" t="s">
        <v>380</v>
      </c>
      <c r="H467" s="100" t="s">
        <v>82</v>
      </c>
    </row>
    <row r="468" spans="1:11" s="21" customFormat="1" ht="135.75" customHeight="1">
      <c r="A468" s="75">
        <v>86</v>
      </c>
      <c r="B468" s="109" t="s">
        <v>387</v>
      </c>
      <c r="C468" s="119">
        <v>7190</v>
      </c>
      <c r="D468" s="99">
        <v>0</v>
      </c>
      <c r="E468" s="85">
        <v>41873</v>
      </c>
      <c r="F468" s="302"/>
      <c r="G468" s="93" t="s">
        <v>380</v>
      </c>
      <c r="H468" s="100" t="s">
        <v>82</v>
      </c>
      <c r="I468" s="30"/>
      <c r="J468" s="30"/>
      <c r="K468" s="30"/>
    </row>
    <row r="469" spans="1:8" ht="129" customHeight="1">
      <c r="A469" s="75">
        <v>87</v>
      </c>
      <c r="B469" s="109" t="s">
        <v>388</v>
      </c>
      <c r="C469" s="119">
        <v>1677</v>
      </c>
      <c r="D469" s="99">
        <v>0</v>
      </c>
      <c r="E469" s="85">
        <v>41873</v>
      </c>
      <c r="F469" s="302"/>
      <c r="G469" s="93" t="s">
        <v>380</v>
      </c>
      <c r="H469" s="100" t="s">
        <v>82</v>
      </c>
    </row>
    <row r="470" spans="1:11" s="21" customFormat="1" ht="127.5" customHeight="1">
      <c r="A470" s="75">
        <v>89</v>
      </c>
      <c r="B470" s="109" t="s">
        <v>381</v>
      </c>
      <c r="C470" s="119">
        <v>12000</v>
      </c>
      <c r="D470" s="99">
        <v>0</v>
      </c>
      <c r="E470" s="85">
        <v>41900</v>
      </c>
      <c r="F470" s="302"/>
      <c r="G470" s="93" t="s">
        <v>380</v>
      </c>
      <c r="H470" s="100" t="s">
        <v>82</v>
      </c>
      <c r="I470" s="30"/>
      <c r="J470" s="30"/>
      <c r="K470" s="30"/>
    </row>
    <row r="471" spans="1:11" s="21" customFormat="1" ht="138" customHeight="1">
      <c r="A471" s="75">
        <v>90</v>
      </c>
      <c r="B471" s="109" t="s">
        <v>383</v>
      </c>
      <c r="C471" s="119">
        <v>3750</v>
      </c>
      <c r="D471" s="99">
        <v>0</v>
      </c>
      <c r="E471" s="85">
        <v>41946</v>
      </c>
      <c r="F471" s="302"/>
      <c r="G471" s="93" t="s">
        <v>380</v>
      </c>
      <c r="H471" s="100" t="s">
        <v>82</v>
      </c>
      <c r="I471" s="30"/>
      <c r="J471" s="30"/>
      <c r="K471" s="30"/>
    </row>
    <row r="472" spans="1:8" ht="135.75" customHeight="1">
      <c r="A472" s="75">
        <v>91</v>
      </c>
      <c r="B472" s="109" t="s">
        <v>1439</v>
      </c>
      <c r="C472" s="120">
        <v>4664</v>
      </c>
      <c r="D472" s="96">
        <v>0</v>
      </c>
      <c r="E472" s="111">
        <v>41959</v>
      </c>
      <c r="F472" s="302"/>
      <c r="G472" s="93" t="s">
        <v>380</v>
      </c>
      <c r="H472" s="100" t="s">
        <v>82</v>
      </c>
    </row>
    <row r="473" spans="1:11" s="21" customFormat="1" ht="133.5" customHeight="1">
      <c r="A473" s="75">
        <v>92</v>
      </c>
      <c r="B473" s="109" t="s">
        <v>1437</v>
      </c>
      <c r="C473" s="120">
        <v>49999</v>
      </c>
      <c r="D473" s="96">
        <v>0</v>
      </c>
      <c r="E473" s="111">
        <v>41976</v>
      </c>
      <c r="F473" s="302"/>
      <c r="G473" s="93" t="s">
        <v>380</v>
      </c>
      <c r="H473" s="100" t="s">
        <v>82</v>
      </c>
      <c r="I473" s="30"/>
      <c r="J473" s="30"/>
      <c r="K473" s="30"/>
    </row>
    <row r="474" spans="1:11" s="21" customFormat="1" ht="132" customHeight="1">
      <c r="A474" s="75">
        <v>93</v>
      </c>
      <c r="B474" s="109" t="s">
        <v>1438</v>
      </c>
      <c r="C474" s="120">
        <v>8230</v>
      </c>
      <c r="D474" s="96">
        <v>0</v>
      </c>
      <c r="E474" s="111">
        <v>41976</v>
      </c>
      <c r="F474" s="302"/>
      <c r="G474" s="93" t="s">
        <v>380</v>
      </c>
      <c r="H474" s="100" t="s">
        <v>82</v>
      </c>
      <c r="I474" s="30"/>
      <c r="J474" s="30"/>
      <c r="K474" s="30"/>
    </row>
    <row r="475" spans="1:8" ht="129" customHeight="1">
      <c r="A475" s="75">
        <v>94</v>
      </c>
      <c r="B475" s="109" t="s">
        <v>1440</v>
      </c>
      <c r="C475" s="120">
        <v>6453</v>
      </c>
      <c r="D475" s="96">
        <v>0</v>
      </c>
      <c r="E475" s="111">
        <v>42073</v>
      </c>
      <c r="F475" s="302"/>
      <c r="G475" s="93" t="s">
        <v>380</v>
      </c>
      <c r="H475" s="100" t="s">
        <v>82</v>
      </c>
    </row>
    <row r="476" spans="1:11" s="21" customFormat="1" ht="127.5" customHeight="1">
      <c r="A476" s="75">
        <v>95</v>
      </c>
      <c r="B476" s="109" t="s">
        <v>1441</v>
      </c>
      <c r="C476" s="120">
        <v>3300</v>
      </c>
      <c r="D476" s="96">
        <v>0</v>
      </c>
      <c r="E476" s="111">
        <v>42080</v>
      </c>
      <c r="F476" s="302"/>
      <c r="G476" s="93" t="s">
        <v>380</v>
      </c>
      <c r="H476" s="100" t="s">
        <v>82</v>
      </c>
      <c r="I476" s="30"/>
      <c r="J476" s="30"/>
      <c r="K476" s="30"/>
    </row>
    <row r="477" spans="1:11" s="21" customFormat="1" ht="138" customHeight="1">
      <c r="A477" s="75">
        <v>96</v>
      </c>
      <c r="B477" s="109" t="s">
        <v>1122</v>
      </c>
      <c r="C477" s="120">
        <v>5756</v>
      </c>
      <c r="D477" s="96">
        <v>0</v>
      </c>
      <c r="E477" s="111">
        <v>42087</v>
      </c>
      <c r="F477" s="302"/>
      <c r="G477" s="93" t="s">
        <v>380</v>
      </c>
      <c r="H477" s="100" t="s">
        <v>82</v>
      </c>
      <c r="I477" s="30"/>
      <c r="J477" s="30"/>
      <c r="K477" s="30"/>
    </row>
    <row r="478" spans="1:8" ht="135" customHeight="1">
      <c r="A478" s="75">
        <v>98</v>
      </c>
      <c r="B478" s="109" t="s">
        <v>1442</v>
      </c>
      <c r="C478" s="121">
        <v>4230</v>
      </c>
      <c r="D478" s="82">
        <v>0</v>
      </c>
      <c r="E478" s="85">
        <v>42109</v>
      </c>
      <c r="F478" s="302"/>
      <c r="G478" s="93" t="s">
        <v>380</v>
      </c>
      <c r="H478" s="100" t="s">
        <v>82</v>
      </c>
    </row>
    <row r="479" spans="1:256" s="3" customFormat="1" ht="133.5" customHeight="1">
      <c r="A479" s="75">
        <v>99</v>
      </c>
      <c r="B479" s="122" t="s">
        <v>1443</v>
      </c>
      <c r="C479" s="121">
        <v>5680</v>
      </c>
      <c r="D479" s="82">
        <v>5680</v>
      </c>
      <c r="E479" s="85">
        <v>42277</v>
      </c>
      <c r="F479" s="302"/>
      <c r="G479" s="93" t="s">
        <v>380</v>
      </c>
      <c r="H479" s="100" t="s">
        <v>82</v>
      </c>
      <c r="I479" s="30"/>
      <c r="J479" s="30"/>
      <c r="K479" s="30"/>
      <c r="L479" s="1"/>
      <c r="M479" s="2"/>
      <c r="N479" s="15"/>
      <c r="O479" s="31"/>
      <c r="P479" s="32"/>
      <c r="Q479" s="13"/>
      <c r="R479" s="33"/>
      <c r="S479" s="1"/>
      <c r="T479" s="1"/>
      <c r="U479" s="2"/>
      <c r="V479" s="15"/>
      <c r="W479" s="31"/>
      <c r="X479" s="32"/>
      <c r="Y479" s="13"/>
      <c r="Z479" s="33"/>
      <c r="AA479" s="1"/>
      <c r="AB479" s="1"/>
      <c r="AC479" s="2"/>
      <c r="AD479" s="15"/>
      <c r="AE479" s="31"/>
      <c r="AF479" s="32"/>
      <c r="AG479" s="13"/>
      <c r="AH479" s="33"/>
      <c r="AI479" s="1"/>
      <c r="AJ479" s="1"/>
      <c r="AK479" s="2"/>
      <c r="AL479" s="15"/>
      <c r="AM479" s="31"/>
      <c r="AN479" s="32"/>
      <c r="AO479" s="13"/>
      <c r="AP479" s="33"/>
      <c r="AQ479" s="1"/>
      <c r="AR479" s="1"/>
      <c r="AS479" s="2"/>
      <c r="AT479" s="15"/>
      <c r="AU479" s="31"/>
      <c r="AV479" s="32"/>
      <c r="AW479" s="13"/>
      <c r="AX479" s="33"/>
      <c r="AY479" s="1"/>
      <c r="AZ479" s="1"/>
      <c r="BA479" s="2"/>
      <c r="BB479" s="15"/>
      <c r="BC479" s="31"/>
      <c r="BD479" s="32"/>
      <c r="BE479" s="13"/>
      <c r="BF479" s="33"/>
      <c r="BG479" s="1"/>
      <c r="BH479" s="1"/>
      <c r="BI479" s="2"/>
      <c r="BJ479" s="15"/>
      <c r="BK479" s="31"/>
      <c r="BL479" s="32"/>
      <c r="BM479" s="13"/>
      <c r="BN479" s="33"/>
      <c r="BO479" s="1"/>
      <c r="BP479" s="1"/>
      <c r="BQ479" s="2"/>
      <c r="BR479" s="15"/>
      <c r="BS479" s="31"/>
      <c r="BT479" s="32"/>
      <c r="BU479" s="13"/>
      <c r="BV479" s="33"/>
      <c r="BW479" s="1"/>
      <c r="BX479" s="1"/>
      <c r="BY479" s="2"/>
      <c r="BZ479" s="15"/>
      <c r="CA479" s="31"/>
      <c r="CB479" s="32"/>
      <c r="CC479" s="13"/>
      <c r="CD479" s="33"/>
      <c r="CE479" s="1"/>
      <c r="CF479" s="1"/>
      <c r="CG479" s="2"/>
      <c r="CH479" s="15"/>
      <c r="CI479" s="31"/>
      <c r="CJ479" s="32"/>
      <c r="CK479" s="13"/>
      <c r="CL479" s="33"/>
      <c r="CM479" s="1"/>
      <c r="CN479" s="1"/>
      <c r="CO479" s="2"/>
      <c r="CP479" s="15"/>
      <c r="CQ479" s="31"/>
      <c r="CR479" s="32"/>
      <c r="CS479" s="13"/>
      <c r="CT479" s="33"/>
      <c r="CU479" s="1"/>
      <c r="CV479" s="1"/>
      <c r="CW479" s="2"/>
      <c r="CX479" s="15"/>
      <c r="CY479" s="31"/>
      <c r="CZ479" s="32"/>
      <c r="DA479" s="13"/>
      <c r="DB479" s="33"/>
      <c r="DC479" s="1"/>
      <c r="DD479" s="1"/>
      <c r="DE479" s="2"/>
      <c r="DF479" s="15"/>
      <c r="DG479" s="31"/>
      <c r="DH479" s="32"/>
      <c r="DI479" s="13"/>
      <c r="DJ479" s="33"/>
      <c r="DK479" s="1"/>
      <c r="DL479" s="1"/>
      <c r="DM479" s="2"/>
      <c r="DN479" s="15"/>
      <c r="DO479" s="31"/>
      <c r="DP479" s="32"/>
      <c r="DQ479" s="13"/>
      <c r="DR479" s="33"/>
      <c r="DS479" s="1"/>
      <c r="DT479" s="1"/>
      <c r="DU479" s="2"/>
      <c r="DV479" s="15"/>
      <c r="DW479" s="31"/>
      <c r="DX479" s="32"/>
      <c r="DY479" s="13"/>
      <c r="DZ479" s="33"/>
      <c r="EA479" s="1"/>
      <c r="EB479" s="1"/>
      <c r="EC479" s="2"/>
      <c r="ED479" s="15"/>
      <c r="EE479" s="31"/>
      <c r="EF479" s="32"/>
      <c r="EG479" s="13"/>
      <c r="EH479" s="33"/>
      <c r="EI479" s="1"/>
      <c r="EJ479" s="1"/>
      <c r="EK479" s="2"/>
      <c r="EL479" s="15"/>
      <c r="EM479" s="31"/>
      <c r="EN479" s="32"/>
      <c r="EO479" s="13"/>
      <c r="EP479" s="33"/>
      <c r="EQ479" s="1"/>
      <c r="ER479" s="1"/>
      <c r="ES479" s="2"/>
      <c r="ET479" s="15"/>
      <c r="EU479" s="31"/>
      <c r="EV479" s="32"/>
      <c r="EW479" s="13"/>
      <c r="EX479" s="33"/>
      <c r="EY479" s="1"/>
      <c r="EZ479" s="1"/>
      <c r="FA479" s="2"/>
      <c r="FB479" s="15"/>
      <c r="FC479" s="31"/>
      <c r="FD479" s="32"/>
      <c r="FE479" s="13"/>
      <c r="FF479" s="33"/>
      <c r="FG479" s="1"/>
      <c r="FH479" s="1"/>
      <c r="FI479" s="2"/>
      <c r="FJ479" s="15"/>
      <c r="FK479" s="31"/>
      <c r="FL479" s="32"/>
      <c r="FM479" s="13"/>
      <c r="FN479" s="33"/>
      <c r="FO479" s="1"/>
      <c r="FP479" s="1"/>
      <c r="FQ479" s="2"/>
      <c r="FR479" s="15"/>
      <c r="FS479" s="31"/>
      <c r="FT479" s="32"/>
      <c r="FU479" s="13"/>
      <c r="FV479" s="33"/>
      <c r="FW479" s="1"/>
      <c r="FX479" s="1"/>
      <c r="FY479" s="2"/>
      <c r="FZ479" s="15"/>
      <c r="GA479" s="31"/>
      <c r="GB479" s="32"/>
      <c r="GC479" s="13"/>
      <c r="GD479" s="33"/>
      <c r="GE479" s="1"/>
      <c r="GF479" s="1"/>
      <c r="GG479" s="2"/>
      <c r="GH479" s="15"/>
      <c r="GI479" s="31"/>
      <c r="GJ479" s="32"/>
      <c r="GK479" s="13"/>
      <c r="GL479" s="33"/>
      <c r="GM479" s="1"/>
      <c r="GN479" s="1"/>
      <c r="GO479" s="2"/>
      <c r="GP479" s="15"/>
      <c r="GQ479" s="31"/>
      <c r="GR479" s="32"/>
      <c r="GS479" s="13"/>
      <c r="GT479" s="33"/>
      <c r="GU479" s="1"/>
      <c r="GV479" s="1"/>
      <c r="GW479" s="2"/>
      <c r="GX479" s="15"/>
      <c r="GY479" s="31"/>
      <c r="GZ479" s="32"/>
      <c r="HA479" s="13"/>
      <c r="HB479" s="33"/>
      <c r="HC479" s="1"/>
      <c r="HD479" s="1"/>
      <c r="HE479" s="2"/>
      <c r="HF479" s="15"/>
      <c r="HG479" s="31"/>
      <c r="HH479" s="32"/>
      <c r="HI479" s="13"/>
      <c r="HJ479" s="33"/>
      <c r="HK479" s="1"/>
      <c r="HL479" s="1"/>
      <c r="HM479" s="2"/>
      <c r="HN479" s="15"/>
      <c r="HO479" s="31"/>
      <c r="HP479" s="32"/>
      <c r="HQ479" s="13"/>
      <c r="HR479" s="33"/>
      <c r="HS479" s="1"/>
      <c r="HT479" s="1"/>
      <c r="HU479" s="2"/>
      <c r="HV479" s="15"/>
      <c r="HW479" s="31"/>
      <c r="HX479" s="32"/>
      <c r="HY479" s="13"/>
      <c r="HZ479" s="33"/>
      <c r="IA479" s="1"/>
      <c r="IB479" s="1"/>
      <c r="IC479" s="2"/>
      <c r="ID479" s="15"/>
      <c r="IE479" s="31"/>
      <c r="IF479" s="32"/>
      <c r="IG479" s="13"/>
      <c r="IH479" s="33"/>
      <c r="II479" s="1"/>
      <c r="IJ479" s="1"/>
      <c r="IK479" s="2"/>
      <c r="IL479" s="15"/>
      <c r="IM479" s="31"/>
      <c r="IN479" s="32"/>
      <c r="IO479" s="13"/>
      <c r="IP479" s="33"/>
      <c r="IQ479" s="1"/>
      <c r="IR479" s="1"/>
      <c r="IS479" s="2"/>
      <c r="IT479" s="15"/>
      <c r="IU479" s="31"/>
      <c r="IV479" s="32"/>
    </row>
    <row r="480" spans="1:256" s="3" customFormat="1" ht="138.75" customHeight="1">
      <c r="A480" s="75">
        <v>100</v>
      </c>
      <c r="B480" s="122" t="s">
        <v>1444</v>
      </c>
      <c r="C480" s="121">
        <v>17596</v>
      </c>
      <c r="D480" s="82">
        <v>17596</v>
      </c>
      <c r="E480" s="85">
        <v>42296</v>
      </c>
      <c r="F480" s="302"/>
      <c r="G480" s="93" t="s">
        <v>380</v>
      </c>
      <c r="H480" s="100" t="s">
        <v>82</v>
      </c>
      <c r="I480" s="30"/>
      <c r="J480" s="30"/>
      <c r="K480" s="30"/>
      <c r="L480" s="1"/>
      <c r="M480" s="2"/>
      <c r="N480" s="15"/>
      <c r="O480" s="31"/>
      <c r="P480" s="32"/>
      <c r="Q480" s="13"/>
      <c r="R480" s="33"/>
      <c r="S480" s="1"/>
      <c r="T480" s="1"/>
      <c r="U480" s="2"/>
      <c r="V480" s="15"/>
      <c r="W480" s="31"/>
      <c r="X480" s="32"/>
      <c r="Y480" s="13"/>
      <c r="Z480" s="33"/>
      <c r="AA480" s="1"/>
      <c r="AB480" s="1"/>
      <c r="AC480" s="2"/>
      <c r="AD480" s="15"/>
      <c r="AE480" s="31"/>
      <c r="AF480" s="32"/>
      <c r="AG480" s="13"/>
      <c r="AH480" s="33"/>
      <c r="AI480" s="1"/>
      <c r="AJ480" s="1"/>
      <c r="AK480" s="2"/>
      <c r="AL480" s="15"/>
      <c r="AM480" s="31"/>
      <c r="AN480" s="32"/>
      <c r="AO480" s="13"/>
      <c r="AP480" s="33"/>
      <c r="AQ480" s="1"/>
      <c r="AR480" s="1"/>
      <c r="AS480" s="2"/>
      <c r="AT480" s="15"/>
      <c r="AU480" s="31"/>
      <c r="AV480" s="32"/>
      <c r="AW480" s="13"/>
      <c r="AX480" s="33"/>
      <c r="AY480" s="1"/>
      <c r="AZ480" s="1"/>
      <c r="BA480" s="2"/>
      <c r="BB480" s="15"/>
      <c r="BC480" s="31"/>
      <c r="BD480" s="32"/>
      <c r="BE480" s="13"/>
      <c r="BF480" s="33"/>
      <c r="BG480" s="1"/>
      <c r="BH480" s="1"/>
      <c r="BI480" s="2"/>
      <c r="BJ480" s="15"/>
      <c r="BK480" s="31"/>
      <c r="BL480" s="32"/>
      <c r="BM480" s="13"/>
      <c r="BN480" s="33"/>
      <c r="BO480" s="1"/>
      <c r="BP480" s="1"/>
      <c r="BQ480" s="2"/>
      <c r="BR480" s="15"/>
      <c r="BS480" s="31"/>
      <c r="BT480" s="32"/>
      <c r="BU480" s="13"/>
      <c r="BV480" s="33"/>
      <c r="BW480" s="1"/>
      <c r="BX480" s="1"/>
      <c r="BY480" s="2"/>
      <c r="BZ480" s="15"/>
      <c r="CA480" s="31"/>
      <c r="CB480" s="32"/>
      <c r="CC480" s="13"/>
      <c r="CD480" s="33"/>
      <c r="CE480" s="1"/>
      <c r="CF480" s="1"/>
      <c r="CG480" s="2"/>
      <c r="CH480" s="15"/>
      <c r="CI480" s="31"/>
      <c r="CJ480" s="32"/>
      <c r="CK480" s="13"/>
      <c r="CL480" s="33"/>
      <c r="CM480" s="1"/>
      <c r="CN480" s="1"/>
      <c r="CO480" s="2"/>
      <c r="CP480" s="15"/>
      <c r="CQ480" s="31"/>
      <c r="CR480" s="32"/>
      <c r="CS480" s="13"/>
      <c r="CT480" s="33"/>
      <c r="CU480" s="1"/>
      <c r="CV480" s="1"/>
      <c r="CW480" s="2"/>
      <c r="CX480" s="15"/>
      <c r="CY480" s="31"/>
      <c r="CZ480" s="32"/>
      <c r="DA480" s="13"/>
      <c r="DB480" s="33"/>
      <c r="DC480" s="1"/>
      <c r="DD480" s="1"/>
      <c r="DE480" s="2"/>
      <c r="DF480" s="15"/>
      <c r="DG480" s="31"/>
      <c r="DH480" s="32"/>
      <c r="DI480" s="13"/>
      <c r="DJ480" s="33"/>
      <c r="DK480" s="1"/>
      <c r="DL480" s="1"/>
      <c r="DM480" s="2"/>
      <c r="DN480" s="15"/>
      <c r="DO480" s="31"/>
      <c r="DP480" s="32"/>
      <c r="DQ480" s="13"/>
      <c r="DR480" s="33"/>
      <c r="DS480" s="1"/>
      <c r="DT480" s="1"/>
      <c r="DU480" s="2"/>
      <c r="DV480" s="15"/>
      <c r="DW480" s="31"/>
      <c r="DX480" s="32"/>
      <c r="DY480" s="13"/>
      <c r="DZ480" s="33"/>
      <c r="EA480" s="1"/>
      <c r="EB480" s="1"/>
      <c r="EC480" s="2"/>
      <c r="ED480" s="15"/>
      <c r="EE480" s="31"/>
      <c r="EF480" s="32"/>
      <c r="EG480" s="13"/>
      <c r="EH480" s="33"/>
      <c r="EI480" s="1"/>
      <c r="EJ480" s="1"/>
      <c r="EK480" s="2"/>
      <c r="EL480" s="15"/>
      <c r="EM480" s="31"/>
      <c r="EN480" s="32"/>
      <c r="EO480" s="13"/>
      <c r="EP480" s="33"/>
      <c r="EQ480" s="1"/>
      <c r="ER480" s="1"/>
      <c r="ES480" s="2"/>
      <c r="ET480" s="15"/>
      <c r="EU480" s="31"/>
      <c r="EV480" s="32"/>
      <c r="EW480" s="13"/>
      <c r="EX480" s="33"/>
      <c r="EY480" s="1"/>
      <c r="EZ480" s="1"/>
      <c r="FA480" s="2"/>
      <c r="FB480" s="15"/>
      <c r="FC480" s="31"/>
      <c r="FD480" s="32"/>
      <c r="FE480" s="13"/>
      <c r="FF480" s="33"/>
      <c r="FG480" s="1"/>
      <c r="FH480" s="1"/>
      <c r="FI480" s="2"/>
      <c r="FJ480" s="15"/>
      <c r="FK480" s="31"/>
      <c r="FL480" s="32"/>
      <c r="FM480" s="13"/>
      <c r="FN480" s="33"/>
      <c r="FO480" s="1"/>
      <c r="FP480" s="1"/>
      <c r="FQ480" s="2"/>
      <c r="FR480" s="15"/>
      <c r="FS480" s="31"/>
      <c r="FT480" s="32"/>
      <c r="FU480" s="13"/>
      <c r="FV480" s="33"/>
      <c r="FW480" s="1"/>
      <c r="FX480" s="1"/>
      <c r="FY480" s="2"/>
      <c r="FZ480" s="15"/>
      <c r="GA480" s="31"/>
      <c r="GB480" s="32"/>
      <c r="GC480" s="13"/>
      <c r="GD480" s="33"/>
      <c r="GE480" s="1"/>
      <c r="GF480" s="1"/>
      <c r="GG480" s="2"/>
      <c r="GH480" s="15"/>
      <c r="GI480" s="31"/>
      <c r="GJ480" s="32"/>
      <c r="GK480" s="13"/>
      <c r="GL480" s="33"/>
      <c r="GM480" s="1"/>
      <c r="GN480" s="1"/>
      <c r="GO480" s="2"/>
      <c r="GP480" s="15"/>
      <c r="GQ480" s="31"/>
      <c r="GR480" s="32"/>
      <c r="GS480" s="13"/>
      <c r="GT480" s="33"/>
      <c r="GU480" s="1"/>
      <c r="GV480" s="1"/>
      <c r="GW480" s="2"/>
      <c r="GX480" s="15"/>
      <c r="GY480" s="31"/>
      <c r="GZ480" s="32"/>
      <c r="HA480" s="13"/>
      <c r="HB480" s="33"/>
      <c r="HC480" s="1"/>
      <c r="HD480" s="1"/>
      <c r="HE480" s="2"/>
      <c r="HF480" s="15"/>
      <c r="HG480" s="31"/>
      <c r="HH480" s="32"/>
      <c r="HI480" s="13"/>
      <c r="HJ480" s="33"/>
      <c r="HK480" s="1"/>
      <c r="HL480" s="1"/>
      <c r="HM480" s="2"/>
      <c r="HN480" s="15"/>
      <c r="HO480" s="31"/>
      <c r="HP480" s="32"/>
      <c r="HQ480" s="13"/>
      <c r="HR480" s="33"/>
      <c r="HS480" s="1"/>
      <c r="HT480" s="1"/>
      <c r="HU480" s="2"/>
      <c r="HV480" s="15"/>
      <c r="HW480" s="31"/>
      <c r="HX480" s="32"/>
      <c r="HY480" s="13"/>
      <c r="HZ480" s="33"/>
      <c r="IA480" s="1"/>
      <c r="IB480" s="1"/>
      <c r="IC480" s="2"/>
      <c r="ID480" s="15"/>
      <c r="IE480" s="31"/>
      <c r="IF480" s="32"/>
      <c r="IG480" s="13"/>
      <c r="IH480" s="33"/>
      <c r="II480" s="1"/>
      <c r="IJ480" s="1"/>
      <c r="IK480" s="2"/>
      <c r="IL480" s="15"/>
      <c r="IM480" s="31"/>
      <c r="IN480" s="32"/>
      <c r="IO480" s="13"/>
      <c r="IP480" s="33"/>
      <c r="IQ480" s="1"/>
      <c r="IR480" s="1"/>
      <c r="IS480" s="2"/>
      <c r="IT480" s="15"/>
      <c r="IU480" s="31"/>
      <c r="IV480" s="32"/>
    </row>
    <row r="481" spans="1:256" s="3" customFormat="1" ht="129.75" customHeight="1">
      <c r="A481" s="75">
        <v>101</v>
      </c>
      <c r="B481" s="122" t="s">
        <v>2181</v>
      </c>
      <c r="C481" s="121">
        <v>10918</v>
      </c>
      <c r="D481" s="82">
        <v>0</v>
      </c>
      <c r="E481" s="85">
        <v>42311</v>
      </c>
      <c r="F481" s="302"/>
      <c r="G481" s="93" t="s">
        <v>380</v>
      </c>
      <c r="H481" s="100" t="s">
        <v>82</v>
      </c>
      <c r="I481" s="30"/>
      <c r="J481" s="30"/>
      <c r="K481" s="30"/>
      <c r="L481" s="1"/>
      <c r="M481" s="2"/>
      <c r="N481" s="15"/>
      <c r="O481" s="31"/>
      <c r="P481" s="32"/>
      <c r="Q481" s="13"/>
      <c r="R481" s="33"/>
      <c r="S481" s="1"/>
      <c r="T481" s="1"/>
      <c r="U481" s="2"/>
      <c r="V481" s="15"/>
      <c r="W481" s="31"/>
      <c r="X481" s="32"/>
      <c r="Y481" s="13"/>
      <c r="Z481" s="33"/>
      <c r="AA481" s="1"/>
      <c r="AB481" s="1"/>
      <c r="AC481" s="2"/>
      <c r="AD481" s="15"/>
      <c r="AE481" s="31"/>
      <c r="AF481" s="32"/>
      <c r="AG481" s="13"/>
      <c r="AH481" s="33"/>
      <c r="AI481" s="1"/>
      <c r="AJ481" s="1"/>
      <c r="AK481" s="2"/>
      <c r="AL481" s="15"/>
      <c r="AM481" s="31"/>
      <c r="AN481" s="32"/>
      <c r="AO481" s="13"/>
      <c r="AP481" s="33"/>
      <c r="AQ481" s="1"/>
      <c r="AR481" s="1"/>
      <c r="AS481" s="2"/>
      <c r="AT481" s="15"/>
      <c r="AU481" s="31"/>
      <c r="AV481" s="32"/>
      <c r="AW481" s="13"/>
      <c r="AX481" s="33"/>
      <c r="AY481" s="1"/>
      <c r="AZ481" s="1"/>
      <c r="BA481" s="2"/>
      <c r="BB481" s="15"/>
      <c r="BC481" s="31"/>
      <c r="BD481" s="32"/>
      <c r="BE481" s="13"/>
      <c r="BF481" s="33"/>
      <c r="BG481" s="1"/>
      <c r="BH481" s="1"/>
      <c r="BI481" s="2"/>
      <c r="BJ481" s="15"/>
      <c r="BK481" s="31"/>
      <c r="BL481" s="32"/>
      <c r="BM481" s="13"/>
      <c r="BN481" s="33"/>
      <c r="BO481" s="1"/>
      <c r="BP481" s="1"/>
      <c r="BQ481" s="2"/>
      <c r="BR481" s="15"/>
      <c r="BS481" s="31"/>
      <c r="BT481" s="32"/>
      <c r="BU481" s="13"/>
      <c r="BV481" s="33"/>
      <c r="BW481" s="1"/>
      <c r="BX481" s="1"/>
      <c r="BY481" s="2"/>
      <c r="BZ481" s="15"/>
      <c r="CA481" s="31"/>
      <c r="CB481" s="32"/>
      <c r="CC481" s="13"/>
      <c r="CD481" s="33"/>
      <c r="CE481" s="1"/>
      <c r="CF481" s="1"/>
      <c r="CG481" s="2"/>
      <c r="CH481" s="15"/>
      <c r="CI481" s="31"/>
      <c r="CJ481" s="32"/>
      <c r="CK481" s="13"/>
      <c r="CL481" s="33"/>
      <c r="CM481" s="1"/>
      <c r="CN481" s="1"/>
      <c r="CO481" s="2"/>
      <c r="CP481" s="15"/>
      <c r="CQ481" s="31"/>
      <c r="CR481" s="32"/>
      <c r="CS481" s="13"/>
      <c r="CT481" s="33"/>
      <c r="CU481" s="1"/>
      <c r="CV481" s="1"/>
      <c r="CW481" s="2"/>
      <c r="CX481" s="15"/>
      <c r="CY481" s="31"/>
      <c r="CZ481" s="32"/>
      <c r="DA481" s="13"/>
      <c r="DB481" s="33"/>
      <c r="DC481" s="1"/>
      <c r="DD481" s="1"/>
      <c r="DE481" s="2"/>
      <c r="DF481" s="15"/>
      <c r="DG481" s="31"/>
      <c r="DH481" s="32"/>
      <c r="DI481" s="13"/>
      <c r="DJ481" s="33"/>
      <c r="DK481" s="1"/>
      <c r="DL481" s="1"/>
      <c r="DM481" s="2"/>
      <c r="DN481" s="15"/>
      <c r="DO481" s="31"/>
      <c r="DP481" s="32"/>
      <c r="DQ481" s="13"/>
      <c r="DR481" s="33"/>
      <c r="DS481" s="1"/>
      <c r="DT481" s="1"/>
      <c r="DU481" s="2"/>
      <c r="DV481" s="15"/>
      <c r="DW481" s="31"/>
      <c r="DX481" s="32"/>
      <c r="DY481" s="13"/>
      <c r="DZ481" s="33"/>
      <c r="EA481" s="1"/>
      <c r="EB481" s="1"/>
      <c r="EC481" s="2"/>
      <c r="ED481" s="15"/>
      <c r="EE481" s="31"/>
      <c r="EF481" s="32"/>
      <c r="EG481" s="13"/>
      <c r="EH481" s="33"/>
      <c r="EI481" s="1"/>
      <c r="EJ481" s="1"/>
      <c r="EK481" s="2"/>
      <c r="EL481" s="15"/>
      <c r="EM481" s="31"/>
      <c r="EN481" s="32"/>
      <c r="EO481" s="13"/>
      <c r="EP481" s="33"/>
      <c r="EQ481" s="1"/>
      <c r="ER481" s="1"/>
      <c r="ES481" s="2"/>
      <c r="ET481" s="15"/>
      <c r="EU481" s="31"/>
      <c r="EV481" s="32"/>
      <c r="EW481" s="13"/>
      <c r="EX481" s="33"/>
      <c r="EY481" s="1"/>
      <c r="EZ481" s="1"/>
      <c r="FA481" s="2"/>
      <c r="FB481" s="15"/>
      <c r="FC481" s="31"/>
      <c r="FD481" s="32"/>
      <c r="FE481" s="13"/>
      <c r="FF481" s="33"/>
      <c r="FG481" s="1"/>
      <c r="FH481" s="1"/>
      <c r="FI481" s="2"/>
      <c r="FJ481" s="15"/>
      <c r="FK481" s="31"/>
      <c r="FL481" s="32"/>
      <c r="FM481" s="13"/>
      <c r="FN481" s="33"/>
      <c r="FO481" s="1"/>
      <c r="FP481" s="1"/>
      <c r="FQ481" s="2"/>
      <c r="FR481" s="15"/>
      <c r="FS481" s="31"/>
      <c r="FT481" s="32"/>
      <c r="FU481" s="13"/>
      <c r="FV481" s="33"/>
      <c r="FW481" s="1"/>
      <c r="FX481" s="1"/>
      <c r="FY481" s="2"/>
      <c r="FZ481" s="15"/>
      <c r="GA481" s="31"/>
      <c r="GB481" s="32"/>
      <c r="GC481" s="13"/>
      <c r="GD481" s="33"/>
      <c r="GE481" s="1"/>
      <c r="GF481" s="1"/>
      <c r="GG481" s="2"/>
      <c r="GH481" s="15"/>
      <c r="GI481" s="31"/>
      <c r="GJ481" s="32"/>
      <c r="GK481" s="13"/>
      <c r="GL481" s="33"/>
      <c r="GM481" s="1"/>
      <c r="GN481" s="1"/>
      <c r="GO481" s="2"/>
      <c r="GP481" s="15"/>
      <c r="GQ481" s="31"/>
      <c r="GR481" s="32"/>
      <c r="GS481" s="13"/>
      <c r="GT481" s="33"/>
      <c r="GU481" s="1"/>
      <c r="GV481" s="1"/>
      <c r="GW481" s="2"/>
      <c r="GX481" s="15"/>
      <c r="GY481" s="31"/>
      <c r="GZ481" s="32"/>
      <c r="HA481" s="13"/>
      <c r="HB481" s="33"/>
      <c r="HC481" s="1"/>
      <c r="HD481" s="1"/>
      <c r="HE481" s="2"/>
      <c r="HF481" s="15"/>
      <c r="HG481" s="31"/>
      <c r="HH481" s="32"/>
      <c r="HI481" s="13"/>
      <c r="HJ481" s="33"/>
      <c r="HK481" s="1"/>
      <c r="HL481" s="1"/>
      <c r="HM481" s="2"/>
      <c r="HN481" s="15"/>
      <c r="HO481" s="31"/>
      <c r="HP481" s="32"/>
      <c r="HQ481" s="13"/>
      <c r="HR481" s="33"/>
      <c r="HS481" s="1"/>
      <c r="HT481" s="1"/>
      <c r="HU481" s="2"/>
      <c r="HV481" s="15"/>
      <c r="HW481" s="31"/>
      <c r="HX481" s="32"/>
      <c r="HY481" s="13"/>
      <c r="HZ481" s="33"/>
      <c r="IA481" s="1"/>
      <c r="IB481" s="1"/>
      <c r="IC481" s="2"/>
      <c r="ID481" s="15"/>
      <c r="IE481" s="31"/>
      <c r="IF481" s="32"/>
      <c r="IG481" s="13"/>
      <c r="IH481" s="33"/>
      <c r="II481" s="1"/>
      <c r="IJ481" s="1"/>
      <c r="IK481" s="2"/>
      <c r="IL481" s="15"/>
      <c r="IM481" s="31"/>
      <c r="IN481" s="32"/>
      <c r="IO481" s="13"/>
      <c r="IP481" s="33"/>
      <c r="IQ481" s="1"/>
      <c r="IR481" s="1"/>
      <c r="IS481" s="2"/>
      <c r="IT481" s="15"/>
      <c r="IU481" s="31"/>
      <c r="IV481" s="32"/>
    </row>
    <row r="482" spans="1:256" s="3" customFormat="1" ht="132.75" customHeight="1">
      <c r="A482" s="75">
        <v>102</v>
      </c>
      <c r="B482" s="112" t="s">
        <v>1398</v>
      </c>
      <c r="C482" s="123">
        <v>28000</v>
      </c>
      <c r="D482" s="83">
        <v>0</v>
      </c>
      <c r="E482" s="117" t="s">
        <v>1399</v>
      </c>
      <c r="F482" s="306"/>
      <c r="G482" s="93" t="s">
        <v>380</v>
      </c>
      <c r="H482" s="100" t="s">
        <v>82</v>
      </c>
      <c r="I482" s="30"/>
      <c r="J482" s="30"/>
      <c r="K482" s="30"/>
      <c r="L482" s="1"/>
      <c r="M482" s="2"/>
      <c r="N482" s="15"/>
      <c r="O482" s="31"/>
      <c r="P482" s="32"/>
      <c r="Q482" s="13"/>
      <c r="R482" s="33"/>
      <c r="S482" s="1"/>
      <c r="T482" s="1"/>
      <c r="U482" s="2"/>
      <c r="V482" s="15"/>
      <c r="W482" s="31"/>
      <c r="X482" s="32"/>
      <c r="Y482" s="13"/>
      <c r="Z482" s="33"/>
      <c r="AA482" s="1"/>
      <c r="AB482" s="1"/>
      <c r="AC482" s="2"/>
      <c r="AD482" s="15"/>
      <c r="AE482" s="31"/>
      <c r="AF482" s="32"/>
      <c r="AG482" s="13"/>
      <c r="AH482" s="33"/>
      <c r="AI482" s="1"/>
      <c r="AJ482" s="1"/>
      <c r="AK482" s="2"/>
      <c r="AL482" s="15"/>
      <c r="AM482" s="31"/>
      <c r="AN482" s="32"/>
      <c r="AO482" s="13"/>
      <c r="AP482" s="33"/>
      <c r="AQ482" s="1"/>
      <c r="AR482" s="1"/>
      <c r="AS482" s="2"/>
      <c r="AT482" s="15"/>
      <c r="AU482" s="31"/>
      <c r="AV482" s="32"/>
      <c r="AW482" s="13"/>
      <c r="AX482" s="33"/>
      <c r="AY482" s="1"/>
      <c r="AZ482" s="1"/>
      <c r="BA482" s="2"/>
      <c r="BB482" s="15"/>
      <c r="BC482" s="31"/>
      <c r="BD482" s="32"/>
      <c r="BE482" s="13"/>
      <c r="BF482" s="33"/>
      <c r="BG482" s="1"/>
      <c r="BH482" s="1"/>
      <c r="BI482" s="2"/>
      <c r="BJ482" s="15"/>
      <c r="BK482" s="31"/>
      <c r="BL482" s="32"/>
      <c r="BM482" s="13"/>
      <c r="BN482" s="33"/>
      <c r="BO482" s="1"/>
      <c r="BP482" s="1"/>
      <c r="BQ482" s="2"/>
      <c r="BR482" s="15"/>
      <c r="BS482" s="31"/>
      <c r="BT482" s="32"/>
      <c r="BU482" s="13"/>
      <c r="BV482" s="33"/>
      <c r="BW482" s="1"/>
      <c r="BX482" s="1"/>
      <c r="BY482" s="2"/>
      <c r="BZ482" s="15"/>
      <c r="CA482" s="31"/>
      <c r="CB482" s="32"/>
      <c r="CC482" s="13"/>
      <c r="CD482" s="33"/>
      <c r="CE482" s="1"/>
      <c r="CF482" s="1"/>
      <c r="CG482" s="2"/>
      <c r="CH482" s="15"/>
      <c r="CI482" s="31"/>
      <c r="CJ482" s="32"/>
      <c r="CK482" s="13"/>
      <c r="CL482" s="33"/>
      <c r="CM482" s="1"/>
      <c r="CN482" s="1"/>
      <c r="CO482" s="2"/>
      <c r="CP482" s="15"/>
      <c r="CQ482" s="31"/>
      <c r="CR482" s="32"/>
      <c r="CS482" s="13"/>
      <c r="CT482" s="33"/>
      <c r="CU482" s="1"/>
      <c r="CV482" s="1"/>
      <c r="CW482" s="2"/>
      <c r="CX482" s="15"/>
      <c r="CY482" s="31"/>
      <c r="CZ482" s="32"/>
      <c r="DA482" s="13"/>
      <c r="DB482" s="33"/>
      <c r="DC482" s="1"/>
      <c r="DD482" s="1"/>
      <c r="DE482" s="2"/>
      <c r="DF482" s="15"/>
      <c r="DG482" s="31"/>
      <c r="DH482" s="32"/>
      <c r="DI482" s="13"/>
      <c r="DJ482" s="33"/>
      <c r="DK482" s="1"/>
      <c r="DL482" s="1"/>
      <c r="DM482" s="2"/>
      <c r="DN482" s="15"/>
      <c r="DO482" s="31"/>
      <c r="DP482" s="32"/>
      <c r="DQ482" s="13"/>
      <c r="DR482" s="33"/>
      <c r="DS482" s="1"/>
      <c r="DT482" s="1"/>
      <c r="DU482" s="2"/>
      <c r="DV482" s="15"/>
      <c r="DW482" s="31"/>
      <c r="DX482" s="32"/>
      <c r="DY482" s="13"/>
      <c r="DZ482" s="33"/>
      <c r="EA482" s="1"/>
      <c r="EB482" s="1"/>
      <c r="EC482" s="2"/>
      <c r="ED482" s="15"/>
      <c r="EE482" s="31"/>
      <c r="EF482" s="32"/>
      <c r="EG482" s="13"/>
      <c r="EH482" s="33"/>
      <c r="EI482" s="1"/>
      <c r="EJ482" s="1"/>
      <c r="EK482" s="2"/>
      <c r="EL482" s="15"/>
      <c r="EM482" s="31"/>
      <c r="EN482" s="32"/>
      <c r="EO482" s="13"/>
      <c r="EP482" s="33"/>
      <c r="EQ482" s="1"/>
      <c r="ER482" s="1"/>
      <c r="ES482" s="2"/>
      <c r="ET482" s="15"/>
      <c r="EU482" s="31"/>
      <c r="EV482" s="32"/>
      <c r="EW482" s="13"/>
      <c r="EX482" s="33"/>
      <c r="EY482" s="1"/>
      <c r="EZ482" s="1"/>
      <c r="FA482" s="2"/>
      <c r="FB482" s="15"/>
      <c r="FC482" s="31"/>
      <c r="FD482" s="32"/>
      <c r="FE482" s="13"/>
      <c r="FF482" s="33"/>
      <c r="FG482" s="1"/>
      <c r="FH482" s="1"/>
      <c r="FI482" s="2"/>
      <c r="FJ482" s="15"/>
      <c r="FK482" s="31"/>
      <c r="FL482" s="32"/>
      <c r="FM482" s="13"/>
      <c r="FN482" s="33"/>
      <c r="FO482" s="1"/>
      <c r="FP482" s="1"/>
      <c r="FQ482" s="2"/>
      <c r="FR482" s="15"/>
      <c r="FS482" s="31"/>
      <c r="FT482" s="32"/>
      <c r="FU482" s="13"/>
      <c r="FV482" s="33"/>
      <c r="FW482" s="1"/>
      <c r="FX482" s="1"/>
      <c r="FY482" s="2"/>
      <c r="FZ482" s="15"/>
      <c r="GA482" s="31"/>
      <c r="GB482" s="32"/>
      <c r="GC482" s="13"/>
      <c r="GD482" s="33"/>
      <c r="GE482" s="1"/>
      <c r="GF482" s="1"/>
      <c r="GG482" s="2"/>
      <c r="GH482" s="15"/>
      <c r="GI482" s="31"/>
      <c r="GJ482" s="32"/>
      <c r="GK482" s="13"/>
      <c r="GL482" s="33"/>
      <c r="GM482" s="1"/>
      <c r="GN482" s="1"/>
      <c r="GO482" s="2"/>
      <c r="GP482" s="15"/>
      <c r="GQ482" s="31"/>
      <c r="GR482" s="32"/>
      <c r="GS482" s="13"/>
      <c r="GT482" s="33"/>
      <c r="GU482" s="1"/>
      <c r="GV482" s="1"/>
      <c r="GW482" s="2"/>
      <c r="GX482" s="15"/>
      <c r="GY482" s="31"/>
      <c r="GZ482" s="32"/>
      <c r="HA482" s="13"/>
      <c r="HB482" s="33"/>
      <c r="HC482" s="1"/>
      <c r="HD482" s="1"/>
      <c r="HE482" s="2"/>
      <c r="HF482" s="15"/>
      <c r="HG482" s="31"/>
      <c r="HH482" s="32"/>
      <c r="HI482" s="13"/>
      <c r="HJ482" s="33"/>
      <c r="HK482" s="1"/>
      <c r="HL482" s="1"/>
      <c r="HM482" s="2"/>
      <c r="HN482" s="15"/>
      <c r="HO482" s="31"/>
      <c r="HP482" s="32"/>
      <c r="HQ482" s="13"/>
      <c r="HR482" s="33"/>
      <c r="HS482" s="1"/>
      <c r="HT482" s="1"/>
      <c r="HU482" s="2"/>
      <c r="HV482" s="15"/>
      <c r="HW482" s="31"/>
      <c r="HX482" s="32"/>
      <c r="HY482" s="13"/>
      <c r="HZ482" s="33"/>
      <c r="IA482" s="1"/>
      <c r="IB482" s="1"/>
      <c r="IC482" s="2"/>
      <c r="ID482" s="15"/>
      <c r="IE482" s="31"/>
      <c r="IF482" s="32"/>
      <c r="IG482" s="13"/>
      <c r="IH482" s="33"/>
      <c r="II482" s="1"/>
      <c r="IJ482" s="1"/>
      <c r="IK482" s="2"/>
      <c r="IL482" s="15"/>
      <c r="IM482" s="31"/>
      <c r="IN482" s="32"/>
      <c r="IO482" s="13"/>
      <c r="IP482" s="33"/>
      <c r="IQ482" s="1"/>
      <c r="IR482" s="1"/>
      <c r="IS482" s="2"/>
      <c r="IT482" s="15"/>
      <c r="IU482" s="31"/>
      <c r="IV482" s="32"/>
    </row>
    <row r="483" spans="1:256" s="3" customFormat="1" ht="139.5" customHeight="1">
      <c r="A483" s="75">
        <v>103</v>
      </c>
      <c r="B483" s="122" t="s">
        <v>2182</v>
      </c>
      <c r="C483" s="121">
        <v>7800</v>
      </c>
      <c r="D483" s="82">
        <v>0</v>
      </c>
      <c r="E483" s="85">
        <v>42368</v>
      </c>
      <c r="F483" s="302"/>
      <c r="G483" s="93" t="s">
        <v>380</v>
      </c>
      <c r="H483" s="100" t="s">
        <v>82</v>
      </c>
      <c r="I483" s="30"/>
      <c r="J483" s="30"/>
      <c r="K483" s="30"/>
      <c r="L483" s="1"/>
      <c r="M483" s="2"/>
      <c r="N483" s="15"/>
      <c r="O483" s="31"/>
      <c r="P483" s="32"/>
      <c r="Q483" s="13"/>
      <c r="R483" s="33"/>
      <c r="S483" s="1"/>
      <c r="T483" s="1"/>
      <c r="U483" s="2"/>
      <c r="V483" s="15"/>
      <c r="W483" s="31"/>
      <c r="X483" s="32"/>
      <c r="Y483" s="13"/>
      <c r="Z483" s="33"/>
      <c r="AA483" s="1"/>
      <c r="AB483" s="1"/>
      <c r="AC483" s="2"/>
      <c r="AD483" s="15"/>
      <c r="AE483" s="31"/>
      <c r="AF483" s="32"/>
      <c r="AG483" s="13"/>
      <c r="AH483" s="33"/>
      <c r="AI483" s="1"/>
      <c r="AJ483" s="1"/>
      <c r="AK483" s="2"/>
      <c r="AL483" s="15"/>
      <c r="AM483" s="31"/>
      <c r="AN483" s="32"/>
      <c r="AO483" s="13"/>
      <c r="AP483" s="33"/>
      <c r="AQ483" s="1"/>
      <c r="AR483" s="1"/>
      <c r="AS483" s="2"/>
      <c r="AT483" s="15"/>
      <c r="AU483" s="31"/>
      <c r="AV483" s="32"/>
      <c r="AW483" s="13"/>
      <c r="AX483" s="33"/>
      <c r="AY483" s="1"/>
      <c r="AZ483" s="1"/>
      <c r="BA483" s="2"/>
      <c r="BB483" s="15"/>
      <c r="BC483" s="31"/>
      <c r="BD483" s="32"/>
      <c r="BE483" s="13"/>
      <c r="BF483" s="33"/>
      <c r="BG483" s="1"/>
      <c r="BH483" s="1"/>
      <c r="BI483" s="2"/>
      <c r="BJ483" s="15"/>
      <c r="BK483" s="31"/>
      <c r="BL483" s="32"/>
      <c r="BM483" s="13"/>
      <c r="BN483" s="33"/>
      <c r="BO483" s="1"/>
      <c r="BP483" s="1"/>
      <c r="BQ483" s="2"/>
      <c r="BR483" s="15"/>
      <c r="BS483" s="31"/>
      <c r="BT483" s="32"/>
      <c r="BU483" s="13"/>
      <c r="BV483" s="33"/>
      <c r="BW483" s="1"/>
      <c r="BX483" s="1"/>
      <c r="BY483" s="2"/>
      <c r="BZ483" s="15"/>
      <c r="CA483" s="31"/>
      <c r="CB483" s="32"/>
      <c r="CC483" s="13"/>
      <c r="CD483" s="33"/>
      <c r="CE483" s="1"/>
      <c r="CF483" s="1"/>
      <c r="CG483" s="2"/>
      <c r="CH483" s="15"/>
      <c r="CI483" s="31"/>
      <c r="CJ483" s="32"/>
      <c r="CK483" s="13"/>
      <c r="CL483" s="33"/>
      <c r="CM483" s="1"/>
      <c r="CN483" s="1"/>
      <c r="CO483" s="2"/>
      <c r="CP483" s="15"/>
      <c r="CQ483" s="31"/>
      <c r="CR483" s="32"/>
      <c r="CS483" s="13"/>
      <c r="CT483" s="33"/>
      <c r="CU483" s="1"/>
      <c r="CV483" s="1"/>
      <c r="CW483" s="2"/>
      <c r="CX483" s="15"/>
      <c r="CY483" s="31"/>
      <c r="CZ483" s="32"/>
      <c r="DA483" s="13"/>
      <c r="DB483" s="33"/>
      <c r="DC483" s="1"/>
      <c r="DD483" s="1"/>
      <c r="DE483" s="2"/>
      <c r="DF483" s="15"/>
      <c r="DG483" s="31"/>
      <c r="DH483" s="32"/>
      <c r="DI483" s="13"/>
      <c r="DJ483" s="33"/>
      <c r="DK483" s="1"/>
      <c r="DL483" s="1"/>
      <c r="DM483" s="2"/>
      <c r="DN483" s="15"/>
      <c r="DO483" s="31"/>
      <c r="DP483" s="32"/>
      <c r="DQ483" s="13"/>
      <c r="DR483" s="33"/>
      <c r="DS483" s="1"/>
      <c r="DT483" s="1"/>
      <c r="DU483" s="2"/>
      <c r="DV483" s="15"/>
      <c r="DW483" s="31"/>
      <c r="DX483" s="32"/>
      <c r="DY483" s="13"/>
      <c r="DZ483" s="33"/>
      <c r="EA483" s="1"/>
      <c r="EB483" s="1"/>
      <c r="EC483" s="2"/>
      <c r="ED483" s="15"/>
      <c r="EE483" s="31"/>
      <c r="EF483" s="32"/>
      <c r="EG483" s="13"/>
      <c r="EH483" s="33"/>
      <c r="EI483" s="1"/>
      <c r="EJ483" s="1"/>
      <c r="EK483" s="2"/>
      <c r="EL483" s="15"/>
      <c r="EM483" s="31"/>
      <c r="EN483" s="32"/>
      <c r="EO483" s="13"/>
      <c r="EP483" s="33"/>
      <c r="EQ483" s="1"/>
      <c r="ER483" s="1"/>
      <c r="ES483" s="2"/>
      <c r="ET483" s="15"/>
      <c r="EU483" s="31"/>
      <c r="EV483" s="32"/>
      <c r="EW483" s="13"/>
      <c r="EX483" s="33"/>
      <c r="EY483" s="1"/>
      <c r="EZ483" s="1"/>
      <c r="FA483" s="2"/>
      <c r="FB483" s="15"/>
      <c r="FC483" s="31"/>
      <c r="FD483" s="32"/>
      <c r="FE483" s="13"/>
      <c r="FF483" s="33"/>
      <c r="FG483" s="1"/>
      <c r="FH483" s="1"/>
      <c r="FI483" s="2"/>
      <c r="FJ483" s="15"/>
      <c r="FK483" s="31"/>
      <c r="FL483" s="32"/>
      <c r="FM483" s="13"/>
      <c r="FN483" s="33"/>
      <c r="FO483" s="1"/>
      <c r="FP483" s="1"/>
      <c r="FQ483" s="2"/>
      <c r="FR483" s="15"/>
      <c r="FS483" s="31"/>
      <c r="FT483" s="32"/>
      <c r="FU483" s="13"/>
      <c r="FV483" s="33"/>
      <c r="FW483" s="1"/>
      <c r="FX483" s="1"/>
      <c r="FY483" s="2"/>
      <c r="FZ483" s="15"/>
      <c r="GA483" s="31"/>
      <c r="GB483" s="32"/>
      <c r="GC483" s="13"/>
      <c r="GD483" s="33"/>
      <c r="GE483" s="1"/>
      <c r="GF483" s="1"/>
      <c r="GG483" s="2"/>
      <c r="GH483" s="15"/>
      <c r="GI483" s="31"/>
      <c r="GJ483" s="32"/>
      <c r="GK483" s="13"/>
      <c r="GL483" s="33"/>
      <c r="GM483" s="1"/>
      <c r="GN483" s="1"/>
      <c r="GO483" s="2"/>
      <c r="GP483" s="15"/>
      <c r="GQ483" s="31"/>
      <c r="GR483" s="32"/>
      <c r="GS483" s="13"/>
      <c r="GT483" s="33"/>
      <c r="GU483" s="1"/>
      <c r="GV483" s="1"/>
      <c r="GW483" s="2"/>
      <c r="GX483" s="15"/>
      <c r="GY483" s="31"/>
      <c r="GZ483" s="32"/>
      <c r="HA483" s="13"/>
      <c r="HB483" s="33"/>
      <c r="HC483" s="1"/>
      <c r="HD483" s="1"/>
      <c r="HE483" s="2"/>
      <c r="HF483" s="15"/>
      <c r="HG483" s="31"/>
      <c r="HH483" s="32"/>
      <c r="HI483" s="13"/>
      <c r="HJ483" s="33"/>
      <c r="HK483" s="1"/>
      <c r="HL483" s="1"/>
      <c r="HM483" s="2"/>
      <c r="HN483" s="15"/>
      <c r="HO483" s="31"/>
      <c r="HP483" s="32"/>
      <c r="HQ483" s="13"/>
      <c r="HR483" s="33"/>
      <c r="HS483" s="1"/>
      <c r="HT483" s="1"/>
      <c r="HU483" s="2"/>
      <c r="HV483" s="15"/>
      <c r="HW483" s="31"/>
      <c r="HX483" s="32"/>
      <c r="HY483" s="13"/>
      <c r="HZ483" s="33"/>
      <c r="IA483" s="1"/>
      <c r="IB483" s="1"/>
      <c r="IC483" s="2"/>
      <c r="ID483" s="15"/>
      <c r="IE483" s="31"/>
      <c r="IF483" s="32"/>
      <c r="IG483" s="13"/>
      <c r="IH483" s="33"/>
      <c r="II483" s="1"/>
      <c r="IJ483" s="1"/>
      <c r="IK483" s="2"/>
      <c r="IL483" s="15"/>
      <c r="IM483" s="31"/>
      <c r="IN483" s="32"/>
      <c r="IO483" s="13"/>
      <c r="IP483" s="33"/>
      <c r="IQ483" s="1"/>
      <c r="IR483" s="1"/>
      <c r="IS483" s="2"/>
      <c r="IT483" s="15"/>
      <c r="IU483" s="31"/>
      <c r="IV483" s="32"/>
    </row>
    <row r="484" spans="1:256" s="3" customFormat="1" ht="143.25" customHeight="1">
      <c r="A484" s="75">
        <v>104</v>
      </c>
      <c r="B484" s="109" t="s">
        <v>2183</v>
      </c>
      <c r="C484" s="121">
        <v>61000</v>
      </c>
      <c r="D484" s="82">
        <v>0</v>
      </c>
      <c r="E484" s="85">
        <v>42368</v>
      </c>
      <c r="F484" s="302"/>
      <c r="G484" s="93" t="s">
        <v>380</v>
      </c>
      <c r="H484" s="100" t="s">
        <v>82</v>
      </c>
      <c r="I484" s="30"/>
      <c r="J484" s="30"/>
      <c r="K484" s="30"/>
      <c r="L484" s="1"/>
      <c r="M484" s="2"/>
      <c r="N484" s="15"/>
      <c r="O484" s="31"/>
      <c r="P484" s="32"/>
      <c r="Q484" s="13"/>
      <c r="R484" s="33"/>
      <c r="S484" s="1"/>
      <c r="T484" s="1"/>
      <c r="U484" s="2"/>
      <c r="V484" s="15"/>
      <c r="W484" s="31"/>
      <c r="X484" s="32"/>
      <c r="Y484" s="13"/>
      <c r="Z484" s="33"/>
      <c r="AA484" s="1"/>
      <c r="AB484" s="1"/>
      <c r="AC484" s="2"/>
      <c r="AD484" s="15"/>
      <c r="AE484" s="31"/>
      <c r="AF484" s="32"/>
      <c r="AG484" s="13"/>
      <c r="AH484" s="33"/>
      <c r="AI484" s="1"/>
      <c r="AJ484" s="1"/>
      <c r="AK484" s="2"/>
      <c r="AL484" s="15"/>
      <c r="AM484" s="31"/>
      <c r="AN484" s="32"/>
      <c r="AO484" s="13"/>
      <c r="AP484" s="33"/>
      <c r="AQ484" s="1"/>
      <c r="AR484" s="1"/>
      <c r="AS484" s="2"/>
      <c r="AT484" s="15"/>
      <c r="AU484" s="31"/>
      <c r="AV484" s="32"/>
      <c r="AW484" s="13"/>
      <c r="AX484" s="33"/>
      <c r="AY484" s="1"/>
      <c r="AZ484" s="1"/>
      <c r="BA484" s="2"/>
      <c r="BB484" s="15"/>
      <c r="BC484" s="31"/>
      <c r="BD484" s="32"/>
      <c r="BE484" s="13"/>
      <c r="BF484" s="33"/>
      <c r="BG484" s="1"/>
      <c r="BH484" s="1"/>
      <c r="BI484" s="2"/>
      <c r="BJ484" s="15"/>
      <c r="BK484" s="31"/>
      <c r="BL484" s="32"/>
      <c r="BM484" s="13"/>
      <c r="BN484" s="33"/>
      <c r="BO484" s="1"/>
      <c r="BP484" s="1"/>
      <c r="BQ484" s="2"/>
      <c r="BR484" s="15"/>
      <c r="BS484" s="31"/>
      <c r="BT484" s="32"/>
      <c r="BU484" s="13"/>
      <c r="BV484" s="33"/>
      <c r="BW484" s="1"/>
      <c r="BX484" s="1"/>
      <c r="BY484" s="2"/>
      <c r="BZ484" s="15"/>
      <c r="CA484" s="31"/>
      <c r="CB484" s="32"/>
      <c r="CC484" s="13"/>
      <c r="CD484" s="33"/>
      <c r="CE484" s="1"/>
      <c r="CF484" s="1"/>
      <c r="CG484" s="2"/>
      <c r="CH484" s="15"/>
      <c r="CI484" s="31"/>
      <c r="CJ484" s="32"/>
      <c r="CK484" s="13"/>
      <c r="CL484" s="33"/>
      <c r="CM484" s="1"/>
      <c r="CN484" s="1"/>
      <c r="CO484" s="2"/>
      <c r="CP484" s="15"/>
      <c r="CQ484" s="31"/>
      <c r="CR484" s="32"/>
      <c r="CS484" s="13"/>
      <c r="CT484" s="33"/>
      <c r="CU484" s="1"/>
      <c r="CV484" s="1"/>
      <c r="CW484" s="2"/>
      <c r="CX484" s="15"/>
      <c r="CY484" s="31"/>
      <c r="CZ484" s="32"/>
      <c r="DA484" s="13"/>
      <c r="DB484" s="33"/>
      <c r="DC484" s="1"/>
      <c r="DD484" s="1"/>
      <c r="DE484" s="2"/>
      <c r="DF484" s="15"/>
      <c r="DG484" s="31"/>
      <c r="DH484" s="32"/>
      <c r="DI484" s="13"/>
      <c r="DJ484" s="33"/>
      <c r="DK484" s="1"/>
      <c r="DL484" s="1"/>
      <c r="DM484" s="2"/>
      <c r="DN484" s="15"/>
      <c r="DO484" s="31"/>
      <c r="DP484" s="32"/>
      <c r="DQ484" s="13"/>
      <c r="DR484" s="33"/>
      <c r="DS484" s="1"/>
      <c r="DT484" s="1"/>
      <c r="DU484" s="2"/>
      <c r="DV484" s="15"/>
      <c r="DW484" s="31"/>
      <c r="DX484" s="32"/>
      <c r="DY484" s="13"/>
      <c r="DZ484" s="33"/>
      <c r="EA484" s="1"/>
      <c r="EB484" s="1"/>
      <c r="EC484" s="2"/>
      <c r="ED484" s="15"/>
      <c r="EE484" s="31"/>
      <c r="EF484" s="32"/>
      <c r="EG484" s="13"/>
      <c r="EH484" s="33"/>
      <c r="EI484" s="1"/>
      <c r="EJ484" s="1"/>
      <c r="EK484" s="2"/>
      <c r="EL484" s="15"/>
      <c r="EM484" s="31"/>
      <c r="EN484" s="32"/>
      <c r="EO484" s="13"/>
      <c r="EP484" s="33"/>
      <c r="EQ484" s="1"/>
      <c r="ER484" s="1"/>
      <c r="ES484" s="2"/>
      <c r="ET484" s="15"/>
      <c r="EU484" s="31"/>
      <c r="EV484" s="32"/>
      <c r="EW484" s="13"/>
      <c r="EX484" s="33"/>
      <c r="EY484" s="1"/>
      <c r="EZ484" s="1"/>
      <c r="FA484" s="2"/>
      <c r="FB484" s="15"/>
      <c r="FC484" s="31"/>
      <c r="FD484" s="32"/>
      <c r="FE484" s="13"/>
      <c r="FF484" s="33"/>
      <c r="FG484" s="1"/>
      <c r="FH484" s="1"/>
      <c r="FI484" s="2"/>
      <c r="FJ484" s="15"/>
      <c r="FK484" s="31"/>
      <c r="FL484" s="32"/>
      <c r="FM484" s="13"/>
      <c r="FN484" s="33"/>
      <c r="FO484" s="1"/>
      <c r="FP484" s="1"/>
      <c r="FQ484" s="2"/>
      <c r="FR484" s="15"/>
      <c r="FS484" s="31"/>
      <c r="FT484" s="32"/>
      <c r="FU484" s="13"/>
      <c r="FV484" s="33"/>
      <c r="FW484" s="1"/>
      <c r="FX484" s="1"/>
      <c r="FY484" s="2"/>
      <c r="FZ484" s="15"/>
      <c r="GA484" s="31"/>
      <c r="GB484" s="32"/>
      <c r="GC484" s="13"/>
      <c r="GD484" s="33"/>
      <c r="GE484" s="1"/>
      <c r="GF484" s="1"/>
      <c r="GG484" s="2"/>
      <c r="GH484" s="15"/>
      <c r="GI484" s="31"/>
      <c r="GJ484" s="32"/>
      <c r="GK484" s="13"/>
      <c r="GL484" s="33"/>
      <c r="GM484" s="1"/>
      <c r="GN484" s="1"/>
      <c r="GO484" s="2"/>
      <c r="GP484" s="15"/>
      <c r="GQ484" s="31"/>
      <c r="GR484" s="32"/>
      <c r="GS484" s="13"/>
      <c r="GT484" s="33"/>
      <c r="GU484" s="1"/>
      <c r="GV484" s="1"/>
      <c r="GW484" s="2"/>
      <c r="GX484" s="15"/>
      <c r="GY484" s="31"/>
      <c r="GZ484" s="32"/>
      <c r="HA484" s="13"/>
      <c r="HB484" s="33"/>
      <c r="HC484" s="1"/>
      <c r="HD484" s="1"/>
      <c r="HE484" s="2"/>
      <c r="HF484" s="15"/>
      <c r="HG484" s="31"/>
      <c r="HH484" s="32"/>
      <c r="HI484" s="13"/>
      <c r="HJ484" s="33"/>
      <c r="HK484" s="1"/>
      <c r="HL484" s="1"/>
      <c r="HM484" s="2"/>
      <c r="HN484" s="15"/>
      <c r="HO484" s="31"/>
      <c r="HP484" s="32"/>
      <c r="HQ484" s="13"/>
      <c r="HR484" s="33"/>
      <c r="HS484" s="1"/>
      <c r="HT484" s="1"/>
      <c r="HU484" s="2"/>
      <c r="HV484" s="15"/>
      <c r="HW484" s="31"/>
      <c r="HX484" s="32"/>
      <c r="HY484" s="13"/>
      <c r="HZ484" s="33"/>
      <c r="IA484" s="1"/>
      <c r="IB484" s="1"/>
      <c r="IC484" s="2"/>
      <c r="ID484" s="15"/>
      <c r="IE484" s="31"/>
      <c r="IF484" s="32"/>
      <c r="IG484" s="13"/>
      <c r="IH484" s="33"/>
      <c r="II484" s="1"/>
      <c r="IJ484" s="1"/>
      <c r="IK484" s="2"/>
      <c r="IL484" s="15"/>
      <c r="IM484" s="31"/>
      <c r="IN484" s="32"/>
      <c r="IO484" s="13"/>
      <c r="IP484" s="33"/>
      <c r="IQ484" s="1"/>
      <c r="IR484" s="1"/>
      <c r="IS484" s="2"/>
      <c r="IT484" s="15"/>
      <c r="IU484" s="31"/>
      <c r="IV484" s="32"/>
    </row>
    <row r="485" spans="1:256" ht="136.5" customHeight="1">
      <c r="A485" s="75">
        <v>105</v>
      </c>
      <c r="B485" s="122" t="s">
        <v>2184</v>
      </c>
      <c r="C485" s="121">
        <v>2500</v>
      </c>
      <c r="D485" s="82">
        <v>2500</v>
      </c>
      <c r="E485" s="85">
        <v>42447</v>
      </c>
      <c r="F485" s="302"/>
      <c r="G485" s="93" t="s">
        <v>380</v>
      </c>
      <c r="H485" s="100" t="s">
        <v>82</v>
      </c>
      <c r="L485" s="4"/>
      <c r="M485" s="5"/>
      <c r="N485" s="14"/>
      <c r="O485" s="34"/>
      <c r="P485" s="35"/>
      <c r="Q485" s="11"/>
      <c r="R485" s="36"/>
      <c r="S485" s="4"/>
      <c r="T485" s="4"/>
      <c r="U485" s="5"/>
      <c r="V485" s="14"/>
      <c r="W485" s="34"/>
      <c r="X485" s="35"/>
      <c r="Y485" s="11"/>
      <c r="Z485" s="36"/>
      <c r="AA485" s="4"/>
      <c r="AB485" s="4"/>
      <c r="AC485" s="5"/>
      <c r="AD485" s="14"/>
      <c r="AE485" s="34"/>
      <c r="AF485" s="35"/>
      <c r="AG485" s="11"/>
      <c r="AH485" s="36"/>
      <c r="AI485" s="4"/>
      <c r="AJ485" s="4"/>
      <c r="AK485" s="5"/>
      <c r="AL485" s="14"/>
      <c r="AM485" s="34"/>
      <c r="AN485" s="35"/>
      <c r="AO485" s="11"/>
      <c r="AP485" s="36"/>
      <c r="AQ485" s="4"/>
      <c r="AR485" s="4"/>
      <c r="AS485" s="5"/>
      <c r="AT485" s="14"/>
      <c r="AU485" s="34"/>
      <c r="AV485" s="35"/>
      <c r="AW485" s="11"/>
      <c r="AX485" s="36"/>
      <c r="AY485" s="4"/>
      <c r="AZ485" s="4"/>
      <c r="BA485" s="5"/>
      <c r="BB485" s="14"/>
      <c r="BC485" s="34"/>
      <c r="BD485" s="35"/>
      <c r="BE485" s="11"/>
      <c r="BF485" s="36"/>
      <c r="BG485" s="4"/>
      <c r="BH485" s="4"/>
      <c r="BI485" s="5"/>
      <c r="BJ485" s="14"/>
      <c r="BK485" s="34"/>
      <c r="BL485" s="35"/>
      <c r="BM485" s="11"/>
      <c r="BN485" s="36"/>
      <c r="BO485" s="4"/>
      <c r="BP485" s="4"/>
      <c r="BQ485" s="5"/>
      <c r="BR485" s="14"/>
      <c r="BS485" s="34"/>
      <c r="BT485" s="35"/>
      <c r="BU485" s="11"/>
      <c r="BV485" s="36"/>
      <c r="BW485" s="4"/>
      <c r="BX485" s="4"/>
      <c r="BY485" s="5"/>
      <c r="BZ485" s="14"/>
      <c r="CA485" s="34"/>
      <c r="CB485" s="35"/>
      <c r="CC485" s="11"/>
      <c r="CD485" s="36"/>
      <c r="CE485" s="4"/>
      <c r="CF485" s="4"/>
      <c r="CG485" s="5"/>
      <c r="CH485" s="14"/>
      <c r="CI485" s="34"/>
      <c r="CJ485" s="35"/>
      <c r="CK485" s="11"/>
      <c r="CL485" s="36"/>
      <c r="CM485" s="4"/>
      <c r="CN485" s="4"/>
      <c r="CO485" s="5"/>
      <c r="CP485" s="14"/>
      <c r="CQ485" s="34"/>
      <c r="CR485" s="35"/>
      <c r="CS485" s="11"/>
      <c r="CT485" s="36"/>
      <c r="CU485" s="4"/>
      <c r="CV485" s="4"/>
      <c r="CW485" s="5"/>
      <c r="CX485" s="14"/>
      <c r="CY485" s="34"/>
      <c r="CZ485" s="35"/>
      <c r="DA485" s="11"/>
      <c r="DB485" s="36"/>
      <c r="DC485" s="4"/>
      <c r="DD485" s="4"/>
      <c r="DE485" s="5"/>
      <c r="DF485" s="14"/>
      <c r="DG485" s="34"/>
      <c r="DH485" s="35"/>
      <c r="DI485" s="11"/>
      <c r="DJ485" s="36"/>
      <c r="DK485" s="4"/>
      <c r="DL485" s="4"/>
      <c r="DM485" s="5"/>
      <c r="DN485" s="14"/>
      <c r="DO485" s="34"/>
      <c r="DP485" s="35"/>
      <c r="DQ485" s="11"/>
      <c r="DR485" s="36"/>
      <c r="DS485" s="4"/>
      <c r="DT485" s="4"/>
      <c r="DU485" s="5"/>
      <c r="DV485" s="14"/>
      <c r="DW485" s="34"/>
      <c r="DX485" s="35"/>
      <c r="DY485" s="11"/>
      <c r="DZ485" s="36"/>
      <c r="EA485" s="4"/>
      <c r="EB485" s="4"/>
      <c r="EC485" s="5"/>
      <c r="ED485" s="14"/>
      <c r="EE485" s="34"/>
      <c r="EF485" s="35"/>
      <c r="EG485" s="11"/>
      <c r="EH485" s="36"/>
      <c r="EI485" s="4"/>
      <c r="EJ485" s="4"/>
      <c r="EK485" s="5"/>
      <c r="EL485" s="14"/>
      <c r="EM485" s="34"/>
      <c r="EN485" s="35"/>
      <c r="EO485" s="11"/>
      <c r="EP485" s="36"/>
      <c r="EQ485" s="4"/>
      <c r="ER485" s="4"/>
      <c r="ES485" s="5"/>
      <c r="ET485" s="14"/>
      <c r="EU485" s="34"/>
      <c r="EV485" s="35"/>
      <c r="EW485" s="11"/>
      <c r="EX485" s="36"/>
      <c r="EY485" s="4"/>
      <c r="EZ485" s="4"/>
      <c r="FA485" s="5"/>
      <c r="FB485" s="14"/>
      <c r="FC485" s="34"/>
      <c r="FD485" s="35"/>
      <c r="FE485" s="11"/>
      <c r="FF485" s="36"/>
      <c r="FG485" s="4"/>
      <c r="FH485" s="4"/>
      <c r="FI485" s="5"/>
      <c r="FJ485" s="14"/>
      <c r="FK485" s="34"/>
      <c r="FL485" s="35"/>
      <c r="FM485" s="11"/>
      <c r="FN485" s="36"/>
      <c r="FO485" s="4"/>
      <c r="FP485" s="4"/>
      <c r="FQ485" s="5"/>
      <c r="FR485" s="14"/>
      <c r="FS485" s="34"/>
      <c r="FT485" s="35"/>
      <c r="FU485" s="11"/>
      <c r="FV485" s="36"/>
      <c r="FW485" s="4"/>
      <c r="FX485" s="4"/>
      <c r="FY485" s="5"/>
      <c r="FZ485" s="14"/>
      <c r="GA485" s="34"/>
      <c r="GB485" s="35"/>
      <c r="GC485" s="11"/>
      <c r="GD485" s="36"/>
      <c r="GE485" s="4"/>
      <c r="GF485" s="4"/>
      <c r="GG485" s="5"/>
      <c r="GH485" s="14"/>
      <c r="GI485" s="34"/>
      <c r="GJ485" s="35"/>
      <c r="GK485" s="11"/>
      <c r="GL485" s="36"/>
      <c r="GM485" s="4"/>
      <c r="GN485" s="4"/>
      <c r="GO485" s="5"/>
      <c r="GP485" s="14"/>
      <c r="GQ485" s="34"/>
      <c r="GR485" s="35"/>
      <c r="GS485" s="11"/>
      <c r="GT485" s="36"/>
      <c r="GU485" s="4"/>
      <c r="GV485" s="4"/>
      <c r="GW485" s="5"/>
      <c r="GX485" s="14"/>
      <c r="GY485" s="34"/>
      <c r="GZ485" s="35"/>
      <c r="HA485" s="11"/>
      <c r="HB485" s="36"/>
      <c r="HC485" s="4"/>
      <c r="HD485" s="4"/>
      <c r="HE485" s="5"/>
      <c r="HF485" s="14"/>
      <c r="HG485" s="34"/>
      <c r="HH485" s="35"/>
      <c r="HI485" s="11"/>
      <c r="HJ485" s="36"/>
      <c r="HK485" s="4"/>
      <c r="HL485" s="4"/>
      <c r="HM485" s="5"/>
      <c r="HN485" s="14"/>
      <c r="HO485" s="34"/>
      <c r="HP485" s="35"/>
      <c r="HQ485" s="11"/>
      <c r="HR485" s="36"/>
      <c r="HS485" s="4"/>
      <c r="HT485" s="4"/>
      <c r="HU485" s="5"/>
      <c r="HV485" s="14"/>
      <c r="HW485" s="34"/>
      <c r="HX485" s="35"/>
      <c r="HY485" s="11"/>
      <c r="HZ485" s="36"/>
      <c r="IA485" s="4"/>
      <c r="IB485" s="4"/>
      <c r="IC485" s="5"/>
      <c r="ID485" s="14"/>
      <c r="IE485" s="34"/>
      <c r="IF485" s="35"/>
      <c r="IG485" s="11"/>
      <c r="IH485" s="36"/>
      <c r="II485" s="4"/>
      <c r="IJ485" s="4"/>
      <c r="IK485" s="5"/>
      <c r="IL485" s="14"/>
      <c r="IM485" s="34"/>
      <c r="IN485" s="35"/>
      <c r="IO485" s="11"/>
      <c r="IP485" s="36"/>
      <c r="IQ485" s="4"/>
      <c r="IR485" s="4"/>
      <c r="IS485" s="5"/>
      <c r="IT485" s="14"/>
      <c r="IU485" s="34"/>
      <c r="IV485" s="35"/>
    </row>
    <row r="486" spans="1:256" s="3" customFormat="1" ht="132" customHeight="1">
      <c r="A486" s="75">
        <v>106</v>
      </c>
      <c r="B486" s="122" t="s">
        <v>2185</v>
      </c>
      <c r="C486" s="121">
        <v>5500</v>
      </c>
      <c r="D486" s="82">
        <v>0</v>
      </c>
      <c r="E486" s="85">
        <v>42447</v>
      </c>
      <c r="F486" s="302"/>
      <c r="G486" s="93" t="s">
        <v>380</v>
      </c>
      <c r="H486" s="100" t="s">
        <v>82</v>
      </c>
      <c r="I486" s="30"/>
      <c r="J486" s="30"/>
      <c r="K486" s="30"/>
      <c r="L486" s="1"/>
      <c r="M486" s="2"/>
      <c r="N486" s="15"/>
      <c r="O486" s="31"/>
      <c r="P486" s="32"/>
      <c r="Q486" s="13"/>
      <c r="R486" s="33"/>
      <c r="S486" s="1"/>
      <c r="T486" s="1"/>
      <c r="U486" s="2"/>
      <c r="V486" s="15"/>
      <c r="W486" s="31"/>
      <c r="X486" s="32"/>
      <c r="Y486" s="13"/>
      <c r="Z486" s="33"/>
      <c r="AA486" s="1"/>
      <c r="AB486" s="1"/>
      <c r="AC486" s="2"/>
      <c r="AD486" s="15"/>
      <c r="AE486" s="31"/>
      <c r="AF486" s="32"/>
      <c r="AG486" s="13"/>
      <c r="AH486" s="33"/>
      <c r="AI486" s="1"/>
      <c r="AJ486" s="1"/>
      <c r="AK486" s="2"/>
      <c r="AL486" s="15"/>
      <c r="AM486" s="31"/>
      <c r="AN486" s="32"/>
      <c r="AO486" s="13"/>
      <c r="AP486" s="33"/>
      <c r="AQ486" s="1"/>
      <c r="AR486" s="1"/>
      <c r="AS486" s="2"/>
      <c r="AT486" s="15"/>
      <c r="AU486" s="31"/>
      <c r="AV486" s="32"/>
      <c r="AW486" s="13"/>
      <c r="AX486" s="33"/>
      <c r="AY486" s="1"/>
      <c r="AZ486" s="1"/>
      <c r="BA486" s="2"/>
      <c r="BB486" s="15"/>
      <c r="BC486" s="31"/>
      <c r="BD486" s="32"/>
      <c r="BE486" s="13"/>
      <c r="BF486" s="33"/>
      <c r="BG486" s="1"/>
      <c r="BH486" s="1"/>
      <c r="BI486" s="2"/>
      <c r="BJ486" s="15"/>
      <c r="BK486" s="31"/>
      <c r="BL486" s="32"/>
      <c r="BM486" s="13"/>
      <c r="BN486" s="33"/>
      <c r="BO486" s="1"/>
      <c r="BP486" s="1"/>
      <c r="BQ486" s="2"/>
      <c r="BR486" s="15"/>
      <c r="BS486" s="31"/>
      <c r="BT486" s="32"/>
      <c r="BU486" s="13"/>
      <c r="BV486" s="33"/>
      <c r="BW486" s="1"/>
      <c r="BX486" s="1"/>
      <c r="BY486" s="2"/>
      <c r="BZ486" s="15"/>
      <c r="CA486" s="31"/>
      <c r="CB486" s="32"/>
      <c r="CC486" s="13"/>
      <c r="CD486" s="33"/>
      <c r="CE486" s="1"/>
      <c r="CF486" s="1"/>
      <c r="CG486" s="2"/>
      <c r="CH486" s="15"/>
      <c r="CI486" s="31"/>
      <c r="CJ486" s="32"/>
      <c r="CK486" s="13"/>
      <c r="CL486" s="33"/>
      <c r="CM486" s="1"/>
      <c r="CN486" s="1"/>
      <c r="CO486" s="2"/>
      <c r="CP486" s="15"/>
      <c r="CQ486" s="31"/>
      <c r="CR486" s="32"/>
      <c r="CS486" s="13"/>
      <c r="CT486" s="33"/>
      <c r="CU486" s="1"/>
      <c r="CV486" s="1"/>
      <c r="CW486" s="2"/>
      <c r="CX486" s="15"/>
      <c r="CY486" s="31"/>
      <c r="CZ486" s="32"/>
      <c r="DA486" s="13"/>
      <c r="DB486" s="33"/>
      <c r="DC486" s="1"/>
      <c r="DD486" s="1"/>
      <c r="DE486" s="2"/>
      <c r="DF486" s="15"/>
      <c r="DG486" s="31"/>
      <c r="DH486" s="32"/>
      <c r="DI486" s="13"/>
      <c r="DJ486" s="33"/>
      <c r="DK486" s="1"/>
      <c r="DL486" s="1"/>
      <c r="DM486" s="2"/>
      <c r="DN486" s="15"/>
      <c r="DO486" s="31"/>
      <c r="DP486" s="32"/>
      <c r="DQ486" s="13"/>
      <c r="DR486" s="33"/>
      <c r="DS486" s="1"/>
      <c r="DT486" s="1"/>
      <c r="DU486" s="2"/>
      <c r="DV486" s="15"/>
      <c r="DW486" s="31"/>
      <c r="DX486" s="32"/>
      <c r="DY486" s="13"/>
      <c r="DZ486" s="33"/>
      <c r="EA486" s="1"/>
      <c r="EB486" s="1"/>
      <c r="EC486" s="2"/>
      <c r="ED486" s="15"/>
      <c r="EE486" s="31"/>
      <c r="EF486" s="32"/>
      <c r="EG486" s="13"/>
      <c r="EH486" s="33"/>
      <c r="EI486" s="1"/>
      <c r="EJ486" s="1"/>
      <c r="EK486" s="2"/>
      <c r="EL486" s="15"/>
      <c r="EM486" s="31"/>
      <c r="EN486" s="32"/>
      <c r="EO486" s="13"/>
      <c r="EP486" s="33"/>
      <c r="EQ486" s="1"/>
      <c r="ER486" s="1"/>
      <c r="ES486" s="2"/>
      <c r="ET486" s="15"/>
      <c r="EU486" s="31"/>
      <c r="EV486" s="32"/>
      <c r="EW486" s="13"/>
      <c r="EX486" s="33"/>
      <c r="EY486" s="1"/>
      <c r="EZ486" s="1"/>
      <c r="FA486" s="2"/>
      <c r="FB486" s="15"/>
      <c r="FC486" s="31"/>
      <c r="FD486" s="32"/>
      <c r="FE486" s="13"/>
      <c r="FF486" s="33"/>
      <c r="FG486" s="1"/>
      <c r="FH486" s="1"/>
      <c r="FI486" s="2"/>
      <c r="FJ486" s="15"/>
      <c r="FK486" s="31"/>
      <c r="FL486" s="32"/>
      <c r="FM486" s="13"/>
      <c r="FN486" s="33"/>
      <c r="FO486" s="1"/>
      <c r="FP486" s="1"/>
      <c r="FQ486" s="2"/>
      <c r="FR486" s="15"/>
      <c r="FS486" s="31"/>
      <c r="FT486" s="32"/>
      <c r="FU486" s="13"/>
      <c r="FV486" s="33"/>
      <c r="FW486" s="1"/>
      <c r="FX486" s="1"/>
      <c r="FY486" s="2"/>
      <c r="FZ486" s="15"/>
      <c r="GA486" s="31"/>
      <c r="GB486" s="32"/>
      <c r="GC486" s="13"/>
      <c r="GD486" s="33"/>
      <c r="GE486" s="1"/>
      <c r="GF486" s="1"/>
      <c r="GG486" s="2"/>
      <c r="GH486" s="15"/>
      <c r="GI486" s="31"/>
      <c r="GJ486" s="32"/>
      <c r="GK486" s="13"/>
      <c r="GL486" s="33"/>
      <c r="GM486" s="1"/>
      <c r="GN486" s="1"/>
      <c r="GO486" s="2"/>
      <c r="GP486" s="15"/>
      <c r="GQ486" s="31"/>
      <c r="GR486" s="32"/>
      <c r="GS486" s="13"/>
      <c r="GT486" s="33"/>
      <c r="GU486" s="1"/>
      <c r="GV486" s="1"/>
      <c r="GW486" s="2"/>
      <c r="GX486" s="15"/>
      <c r="GY486" s="31"/>
      <c r="GZ486" s="32"/>
      <c r="HA486" s="13"/>
      <c r="HB486" s="33"/>
      <c r="HC486" s="1"/>
      <c r="HD486" s="1"/>
      <c r="HE486" s="2"/>
      <c r="HF486" s="15"/>
      <c r="HG486" s="31"/>
      <c r="HH486" s="32"/>
      <c r="HI486" s="13"/>
      <c r="HJ486" s="33"/>
      <c r="HK486" s="1"/>
      <c r="HL486" s="1"/>
      <c r="HM486" s="2"/>
      <c r="HN486" s="15"/>
      <c r="HO486" s="31"/>
      <c r="HP486" s="32"/>
      <c r="HQ486" s="13"/>
      <c r="HR486" s="33"/>
      <c r="HS486" s="1"/>
      <c r="HT486" s="1"/>
      <c r="HU486" s="2"/>
      <c r="HV486" s="15"/>
      <c r="HW486" s="31"/>
      <c r="HX486" s="32"/>
      <c r="HY486" s="13"/>
      <c r="HZ486" s="33"/>
      <c r="IA486" s="1"/>
      <c r="IB486" s="1"/>
      <c r="IC486" s="2"/>
      <c r="ID486" s="15"/>
      <c r="IE486" s="31"/>
      <c r="IF486" s="32"/>
      <c r="IG486" s="13"/>
      <c r="IH486" s="33"/>
      <c r="II486" s="1"/>
      <c r="IJ486" s="1"/>
      <c r="IK486" s="2"/>
      <c r="IL486" s="15"/>
      <c r="IM486" s="31"/>
      <c r="IN486" s="32"/>
      <c r="IO486" s="13"/>
      <c r="IP486" s="33"/>
      <c r="IQ486" s="1"/>
      <c r="IR486" s="1"/>
      <c r="IS486" s="2"/>
      <c r="IT486" s="15"/>
      <c r="IU486" s="31"/>
      <c r="IV486" s="32"/>
    </row>
    <row r="487" spans="1:11" s="21" customFormat="1" ht="138.75" customHeight="1">
      <c r="A487" s="75">
        <v>107</v>
      </c>
      <c r="B487" s="75" t="s">
        <v>558</v>
      </c>
      <c r="C487" s="82">
        <v>38690</v>
      </c>
      <c r="D487" s="82">
        <v>0</v>
      </c>
      <c r="E487" s="85">
        <v>42579</v>
      </c>
      <c r="F487" s="302" t="s">
        <v>1725</v>
      </c>
      <c r="G487" s="93" t="s">
        <v>380</v>
      </c>
      <c r="H487" s="100" t="s">
        <v>82</v>
      </c>
      <c r="I487" s="30"/>
      <c r="J487" s="30"/>
      <c r="K487" s="30"/>
    </row>
    <row r="488" spans="1:256" s="3" customFormat="1" ht="132.75" customHeight="1">
      <c r="A488" s="75">
        <v>108</v>
      </c>
      <c r="B488" s="90" t="s">
        <v>2200</v>
      </c>
      <c r="C488" s="124">
        <v>6500</v>
      </c>
      <c r="D488" s="83">
        <v>0</v>
      </c>
      <c r="E488" s="117" t="s">
        <v>2201</v>
      </c>
      <c r="F488" s="302"/>
      <c r="G488" s="93" t="s">
        <v>380</v>
      </c>
      <c r="H488" s="100" t="s">
        <v>82</v>
      </c>
      <c r="I488" s="30"/>
      <c r="J488" s="30"/>
      <c r="K488" s="30"/>
      <c r="L488" s="1"/>
      <c r="M488" s="2"/>
      <c r="N488" s="15"/>
      <c r="O488" s="31"/>
      <c r="P488" s="32"/>
      <c r="Q488" s="13"/>
      <c r="R488" s="33"/>
      <c r="S488" s="1"/>
      <c r="T488" s="1"/>
      <c r="U488" s="2"/>
      <c r="V488" s="15"/>
      <c r="W488" s="31"/>
      <c r="X488" s="32"/>
      <c r="Y488" s="13"/>
      <c r="Z488" s="33"/>
      <c r="AA488" s="1"/>
      <c r="AB488" s="1"/>
      <c r="AC488" s="2"/>
      <c r="AD488" s="15"/>
      <c r="AE488" s="31"/>
      <c r="AF488" s="32"/>
      <c r="AG488" s="13"/>
      <c r="AH488" s="33"/>
      <c r="AI488" s="1"/>
      <c r="AJ488" s="1"/>
      <c r="AK488" s="2"/>
      <c r="AL488" s="15"/>
      <c r="AM488" s="31"/>
      <c r="AN488" s="32"/>
      <c r="AO488" s="13"/>
      <c r="AP488" s="33"/>
      <c r="AQ488" s="1"/>
      <c r="AR488" s="1"/>
      <c r="AS488" s="2"/>
      <c r="AT488" s="15"/>
      <c r="AU488" s="31"/>
      <c r="AV488" s="32"/>
      <c r="AW488" s="13"/>
      <c r="AX488" s="33"/>
      <c r="AY488" s="1"/>
      <c r="AZ488" s="1"/>
      <c r="BA488" s="2"/>
      <c r="BB488" s="15"/>
      <c r="BC488" s="31"/>
      <c r="BD488" s="32"/>
      <c r="BE488" s="13"/>
      <c r="BF488" s="33"/>
      <c r="BG488" s="1"/>
      <c r="BH488" s="1"/>
      <c r="BI488" s="2"/>
      <c r="BJ488" s="15"/>
      <c r="BK488" s="31"/>
      <c r="BL488" s="32"/>
      <c r="BM488" s="13"/>
      <c r="BN488" s="33"/>
      <c r="BO488" s="1"/>
      <c r="BP488" s="1"/>
      <c r="BQ488" s="2"/>
      <c r="BR488" s="15"/>
      <c r="BS488" s="31"/>
      <c r="BT488" s="32"/>
      <c r="BU488" s="13"/>
      <c r="BV488" s="33"/>
      <c r="BW488" s="1"/>
      <c r="BX488" s="1"/>
      <c r="BY488" s="2"/>
      <c r="BZ488" s="15"/>
      <c r="CA488" s="31"/>
      <c r="CB488" s="32"/>
      <c r="CC488" s="13"/>
      <c r="CD488" s="33"/>
      <c r="CE488" s="1"/>
      <c r="CF488" s="1"/>
      <c r="CG488" s="2"/>
      <c r="CH488" s="15"/>
      <c r="CI488" s="31"/>
      <c r="CJ488" s="32"/>
      <c r="CK488" s="13"/>
      <c r="CL488" s="33"/>
      <c r="CM488" s="1"/>
      <c r="CN488" s="1"/>
      <c r="CO488" s="2"/>
      <c r="CP488" s="15"/>
      <c r="CQ488" s="31"/>
      <c r="CR488" s="32"/>
      <c r="CS488" s="13"/>
      <c r="CT488" s="33"/>
      <c r="CU488" s="1"/>
      <c r="CV488" s="1"/>
      <c r="CW488" s="2"/>
      <c r="CX488" s="15"/>
      <c r="CY488" s="31"/>
      <c r="CZ488" s="32"/>
      <c r="DA488" s="13"/>
      <c r="DB488" s="33"/>
      <c r="DC488" s="1"/>
      <c r="DD488" s="1"/>
      <c r="DE488" s="2"/>
      <c r="DF488" s="15"/>
      <c r="DG488" s="31"/>
      <c r="DH488" s="32"/>
      <c r="DI488" s="13"/>
      <c r="DJ488" s="33"/>
      <c r="DK488" s="1"/>
      <c r="DL488" s="1"/>
      <c r="DM488" s="2"/>
      <c r="DN488" s="15"/>
      <c r="DO488" s="31"/>
      <c r="DP488" s="32"/>
      <c r="DQ488" s="13"/>
      <c r="DR488" s="33"/>
      <c r="DS488" s="1"/>
      <c r="DT488" s="1"/>
      <c r="DU488" s="2"/>
      <c r="DV488" s="15"/>
      <c r="DW488" s="31"/>
      <c r="DX488" s="32"/>
      <c r="DY488" s="13"/>
      <c r="DZ488" s="33"/>
      <c r="EA488" s="1"/>
      <c r="EB488" s="1"/>
      <c r="EC488" s="2"/>
      <c r="ED488" s="15"/>
      <c r="EE488" s="31"/>
      <c r="EF488" s="32"/>
      <c r="EG488" s="13"/>
      <c r="EH488" s="33"/>
      <c r="EI488" s="1"/>
      <c r="EJ488" s="1"/>
      <c r="EK488" s="2"/>
      <c r="EL488" s="15"/>
      <c r="EM488" s="31"/>
      <c r="EN488" s="32"/>
      <c r="EO488" s="13"/>
      <c r="EP488" s="33"/>
      <c r="EQ488" s="1"/>
      <c r="ER488" s="1"/>
      <c r="ES488" s="2"/>
      <c r="ET488" s="15"/>
      <c r="EU488" s="31"/>
      <c r="EV488" s="32"/>
      <c r="EW488" s="13"/>
      <c r="EX488" s="33"/>
      <c r="EY488" s="1"/>
      <c r="EZ488" s="1"/>
      <c r="FA488" s="2"/>
      <c r="FB488" s="15"/>
      <c r="FC488" s="31"/>
      <c r="FD488" s="32"/>
      <c r="FE488" s="13"/>
      <c r="FF488" s="33"/>
      <c r="FG488" s="1"/>
      <c r="FH488" s="1"/>
      <c r="FI488" s="2"/>
      <c r="FJ488" s="15"/>
      <c r="FK488" s="31"/>
      <c r="FL488" s="32"/>
      <c r="FM488" s="13"/>
      <c r="FN488" s="33"/>
      <c r="FO488" s="1"/>
      <c r="FP488" s="1"/>
      <c r="FQ488" s="2"/>
      <c r="FR488" s="15"/>
      <c r="FS488" s="31"/>
      <c r="FT488" s="32"/>
      <c r="FU488" s="13"/>
      <c r="FV488" s="33"/>
      <c r="FW488" s="1"/>
      <c r="FX488" s="1"/>
      <c r="FY488" s="2"/>
      <c r="FZ488" s="15"/>
      <c r="GA488" s="31"/>
      <c r="GB488" s="32"/>
      <c r="GC488" s="13"/>
      <c r="GD488" s="33"/>
      <c r="GE488" s="1"/>
      <c r="GF488" s="1"/>
      <c r="GG488" s="2"/>
      <c r="GH488" s="15"/>
      <c r="GI488" s="31"/>
      <c r="GJ488" s="32"/>
      <c r="GK488" s="13"/>
      <c r="GL488" s="33"/>
      <c r="GM488" s="1"/>
      <c r="GN488" s="1"/>
      <c r="GO488" s="2"/>
      <c r="GP488" s="15"/>
      <c r="GQ488" s="31"/>
      <c r="GR488" s="32"/>
      <c r="GS488" s="13"/>
      <c r="GT488" s="33"/>
      <c r="GU488" s="1"/>
      <c r="GV488" s="1"/>
      <c r="GW488" s="2"/>
      <c r="GX488" s="15"/>
      <c r="GY488" s="31"/>
      <c r="GZ488" s="32"/>
      <c r="HA488" s="13"/>
      <c r="HB488" s="33"/>
      <c r="HC488" s="1"/>
      <c r="HD488" s="1"/>
      <c r="HE488" s="2"/>
      <c r="HF488" s="15"/>
      <c r="HG488" s="31"/>
      <c r="HH488" s="32"/>
      <c r="HI488" s="13"/>
      <c r="HJ488" s="33"/>
      <c r="HK488" s="1"/>
      <c r="HL488" s="1"/>
      <c r="HM488" s="2"/>
      <c r="HN488" s="15"/>
      <c r="HO488" s="31"/>
      <c r="HP488" s="32"/>
      <c r="HQ488" s="13"/>
      <c r="HR488" s="33"/>
      <c r="HS488" s="1"/>
      <c r="HT488" s="1"/>
      <c r="HU488" s="2"/>
      <c r="HV488" s="15"/>
      <c r="HW488" s="31"/>
      <c r="HX488" s="32"/>
      <c r="HY488" s="13"/>
      <c r="HZ488" s="33"/>
      <c r="IA488" s="1"/>
      <c r="IB488" s="1"/>
      <c r="IC488" s="2"/>
      <c r="ID488" s="15"/>
      <c r="IE488" s="31"/>
      <c r="IF488" s="32"/>
      <c r="IG488" s="13"/>
      <c r="IH488" s="33"/>
      <c r="II488" s="1"/>
      <c r="IJ488" s="1"/>
      <c r="IK488" s="2"/>
      <c r="IL488" s="15"/>
      <c r="IM488" s="31"/>
      <c r="IN488" s="32"/>
      <c r="IO488" s="13"/>
      <c r="IP488" s="33"/>
      <c r="IQ488" s="1"/>
      <c r="IR488" s="1"/>
      <c r="IS488" s="2"/>
      <c r="IT488" s="15"/>
      <c r="IU488" s="31"/>
      <c r="IV488" s="32"/>
    </row>
    <row r="489" spans="1:256" s="3" customFormat="1" ht="133.5" customHeight="1">
      <c r="A489" s="75">
        <v>109</v>
      </c>
      <c r="B489" s="90" t="s">
        <v>531</v>
      </c>
      <c r="C489" s="124">
        <v>11660</v>
      </c>
      <c r="D489" s="83">
        <v>0</v>
      </c>
      <c r="E489" s="125">
        <v>42993</v>
      </c>
      <c r="F489" s="302"/>
      <c r="G489" s="93" t="s">
        <v>380</v>
      </c>
      <c r="H489" s="100" t="s">
        <v>82</v>
      </c>
      <c r="I489" s="30"/>
      <c r="J489" s="30"/>
      <c r="K489" s="30"/>
      <c r="L489" s="1"/>
      <c r="M489" s="2"/>
      <c r="N489" s="15"/>
      <c r="O489" s="31"/>
      <c r="P489" s="32"/>
      <c r="Q489" s="13"/>
      <c r="R489" s="33"/>
      <c r="S489" s="1"/>
      <c r="T489" s="1"/>
      <c r="U489" s="2"/>
      <c r="V489" s="15"/>
      <c r="W489" s="31"/>
      <c r="X489" s="32"/>
      <c r="Y489" s="13"/>
      <c r="Z489" s="33"/>
      <c r="AA489" s="1"/>
      <c r="AB489" s="1"/>
      <c r="AC489" s="2"/>
      <c r="AD489" s="15"/>
      <c r="AE489" s="31"/>
      <c r="AF489" s="32"/>
      <c r="AG489" s="13"/>
      <c r="AH489" s="33"/>
      <c r="AI489" s="1"/>
      <c r="AJ489" s="1"/>
      <c r="AK489" s="2"/>
      <c r="AL489" s="15"/>
      <c r="AM489" s="31"/>
      <c r="AN489" s="32"/>
      <c r="AO489" s="13"/>
      <c r="AP489" s="33"/>
      <c r="AQ489" s="1"/>
      <c r="AR489" s="1"/>
      <c r="AS489" s="2"/>
      <c r="AT489" s="15"/>
      <c r="AU489" s="31"/>
      <c r="AV489" s="32"/>
      <c r="AW489" s="13"/>
      <c r="AX489" s="33"/>
      <c r="AY489" s="1"/>
      <c r="AZ489" s="1"/>
      <c r="BA489" s="2"/>
      <c r="BB489" s="15"/>
      <c r="BC489" s="31"/>
      <c r="BD489" s="32"/>
      <c r="BE489" s="13"/>
      <c r="BF489" s="33"/>
      <c r="BG489" s="1"/>
      <c r="BH489" s="1"/>
      <c r="BI489" s="2"/>
      <c r="BJ489" s="15"/>
      <c r="BK489" s="31"/>
      <c r="BL489" s="32"/>
      <c r="BM489" s="13"/>
      <c r="BN489" s="33"/>
      <c r="BO489" s="1"/>
      <c r="BP489" s="1"/>
      <c r="BQ489" s="2"/>
      <c r="BR489" s="15"/>
      <c r="BS489" s="31"/>
      <c r="BT489" s="32"/>
      <c r="BU489" s="13"/>
      <c r="BV489" s="33"/>
      <c r="BW489" s="1"/>
      <c r="BX489" s="1"/>
      <c r="BY489" s="2"/>
      <c r="BZ489" s="15"/>
      <c r="CA489" s="31"/>
      <c r="CB489" s="32"/>
      <c r="CC489" s="13"/>
      <c r="CD489" s="33"/>
      <c r="CE489" s="1"/>
      <c r="CF489" s="1"/>
      <c r="CG489" s="2"/>
      <c r="CH489" s="15"/>
      <c r="CI489" s="31"/>
      <c r="CJ489" s="32"/>
      <c r="CK489" s="13"/>
      <c r="CL489" s="33"/>
      <c r="CM489" s="1"/>
      <c r="CN489" s="1"/>
      <c r="CO489" s="2"/>
      <c r="CP489" s="15"/>
      <c r="CQ489" s="31"/>
      <c r="CR489" s="32"/>
      <c r="CS489" s="13"/>
      <c r="CT489" s="33"/>
      <c r="CU489" s="1"/>
      <c r="CV489" s="1"/>
      <c r="CW489" s="2"/>
      <c r="CX489" s="15"/>
      <c r="CY489" s="31"/>
      <c r="CZ489" s="32"/>
      <c r="DA489" s="13"/>
      <c r="DB489" s="33"/>
      <c r="DC489" s="1"/>
      <c r="DD489" s="1"/>
      <c r="DE489" s="2"/>
      <c r="DF489" s="15"/>
      <c r="DG489" s="31"/>
      <c r="DH489" s="32"/>
      <c r="DI489" s="13"/>
      <c r="DJ489" s="33"/>
      <c r="DK489" s="1"/>
      <c r="DL489" s="1"/>
      <c r="DM489" s="2"/>
      <c r="DN489" s="15"/>
      <c r="DO489" s="31"/>
      <c r="DP489" s="32"/>
      <c r="DQ489" s="13"/>
      <c r="DR489" s="33"/>
      <c r="DS489" s="1"/>
      <c r="DT489" s="1"/>
      <c r="DU489" s="2"/>
      <c r="DV489" s="15"/>
      <c r="DW489" s="31"/>
      <c r="DX489" s="32"/>
      <c r="DY489" s="13"/>
      <c r="DZ489" s="33"/>
      <c r="EA489" s="1"/>
      <c r="EB489" s="1"/>
      <c r="EC489" s="2"/>
      <c r="ED489" s="15"/>
      <c r="EE489" s="31"/>
      <c r="EF489" s="32"/>
      <c r="EG489" s="13"/>
      <c r="EH489" s="33"/>
      <c r="EI489" s="1"/>
      <c r="EJ489" s="1"/>
      <c r="EK489" s="2"/>
      <c r="EL489" s="15"/>
      <c r="EM489" s="31"/>
      <c r="EN489" s="32"/>
      <c r="EO489" s="13"/>
      <c r="EP489" s="33"/>
      <c r="EQ489" s="1"/>
      <c r="ER489" s="1"/>
      <c r="ES489" s="2"/>
      <c r="ET489" s="15"/>
      <c r="EU489" s="31"/>
      <c r="EV489" s="32"/>
      <c r="EW489" s="13"/>
      <c r="EX489" s="33"/>
      <c r="EY489" s="1"/>
      <c r="EZ489" s="1"/>
      <c r="FA489" s="2"/>
      <c r="FB489" s="15"/>
      <c r="FC489" s="31"/>
      <c r="FD489" s="32"/>
      <c r="FE489" s="13"/>
      <c r="FF489" s="33"/>
      <c r="FG489" s="1"/>
      <c r="FH489" s="1"/>
      <c r="FI489" s="2"/>
      <c r="FJ489" s="15"/>
      <c r="FK489" s="31"/>
      <c r="FL489" s="32"/>
      <c r="FM489" s="13"/>
      <c r="FN489" s="33"/>
      <c r="FO489" s="1"/>
      <c r="FP489" s="1"/>
      <c r="FQ489" s="2"/>
      <c r="FR489" s="15"/>
      <c r="FS489" s="31"/>
      <c r="FT489" s="32"/>
      <c r="FU489" s="13"/>
      <c r="FV489" s="33"/>
      <c r="FW489" s="1"/>
      <c r="FX489" s="1"/>
      <c r="FY489" s="2"/>
      <c r="FZ489" s="15"/>
      <c r="GA489" s="31"/>
      <c r="GB489" s="32"/>
      <c r="GC489" s="13"/>
      <c r="GD489" s="33"/>
      <c r="GE489" s="1"/>
      <c r="GF489" s="1"/>
      <c r="GG489" s="2"/>
      <c r="GH489" s="15"/>
      <c r="GI489" s="31"/>
      <c r="GJ489" s="32"/>
      <c r="GK489" s="13"/>
      <c r="GL489" s="33"/>
      <c r="GM489" s="1"/>
      <c r="GN489" s="1"/>
      <c r="GO489" s="2"/>
      <c r="GP489" s="15"/>
      <c r="GQ489" s="31"/>
      <c r="GR489" s="32"/>
      <c r="GS489" s="13"/>
      <c r="GT489" s="33"/>
      <c r="GU489" s="1"/>
      <c r="GV489" s="1"/>
      <c r="GW489" s="2"/>
      <c r="GX489" s="15"/>
      <c r="GY489" s="31"/>
      <c r="GZ489" s="32"/>
      <c r="HA489" s="13"/>
      <c r="HB489" s="33"/>
      <c r="HC489" s="1"/>
      <c r="HD489" s="1"/>
      <c r="HE489" s="2"/>
      <c r="HF489" s="15"/>
      <c r="HG489" s="31"/>
      <c r="HH489" s="32"/>
      <c r="HI489" s="13"/>
      <c r="HJ489" s="33"/>
      <c r="HK489" s="1"/>
      <c r="HL489" s="1"/>
      <c r="HM489" s="2"/>
      <c r="HN489" s="15"/>
      <c r="HO489" s="31"/>
      <c r="HP489" s="32"/>
      <c r="HQ489" s="13"/>
      <c r="HR489" s="33"/>
      <c r="HS489" s="1"/>
      <c r="HT489" s="1"/>
      <c r="HU489" s="2"/>
      <c r="HV489" s="15"/>
      <c r="HW489" s="31"/>
      <c r="HX489" s="32"/>
      <c r="HY489" s="13"/>
      <c r="HZ489" s="33"/>
      <c r="IA489" s="1"/>
      <c r="IB489" s="1"/>
      <c r="IC489" s="2"/>
      <c r="ID489" s="15"/>
      <c r="IE489" s="31"/>
      <c r="IF489" s="32"/>
      <c r="IG489" s="13"/>
      <c r="IH489" s="33"/>
      <c r="II489" s="1"/>
      <c r="IJ489" s="1"/>
      <c r="IK489" s="2"/>
      <c r="IL489" s="15"/>
      <c r="IM489" s="31"/>
      <c r="IN489" s="32"/>
      <c r="IO489" s="13"/>
      <c r="IP489" s="33"/>
      <c r="IQ489" s="1"/>
      <c r="IR489" s="1"/>
      <c r="IS489" s="2"/>
      <c r="IT489" s="15"/>
      <c r="IU489" s="31"/>
      <c r="IV489" s="32"/>
    </row>
    <row r="490" spans="1:256" s="3" customFormat="1" ht="137.25" customHeight="1">
      <c r="A490" s="75">
        <v>110</v>
      </c>
      <c r="B490" s="231" t="s">
        <v>978</v>
      </c>
      <c r="C490" s="232">
        <v>22500</v>
      </c>
      <c r="D490" s="233">
        <v>22500</v>
      </c>
      <c r="E490" s="234">
        <v>43273</v>
      </c>
      <c r="F490" s="302" t="s">
        <v>979</v>
      </c>
      <c r="G490" s="93" t="s">
        <v>380</v>
      </c>
      <c r="H490" s="230"/>
      <c r="I490" s="30"/>
      <c r="J490" s="30"/>
      <c r="K490" s="30"/>
      <c r="L490" s="1"/>
      <c r="M490" s="2"/>
      <c r="N490" s="15"/>
      <c r="O490" s="31"/>
      <c r="P490" s="32"/>
      <c r="Q490" s="13"/>
      <c r="R490" s="33"/>
      <c r="S490" s="1"/>
      <c r="T490" s="1"/>
      <c r="U490" s="2"/>
      <c r="V490" s="15"/>
      <c r="W490" s="31"/>
      <c r="X490" s="32"/>
      <c r="Y490" s="13"/>
      <c r="Z490" s="33"/>
      <c r="AA490" s="1"/>
      <c r="AB490" s="1"/>
      <c r="AC490" s="2"/>
      <c r="AD490" s="15"/>
      <c r="AE490" s="31"/>
      <c r="AF490" s="32"/>
      <c r="AG490" s="13"/>
      <c r="AH490" s="33"/>
      <c r="AI490" s="1"/>
      <c r="AJ490" s="1"/>
      <c r="AK490" s="2"/>
      <c r="AL490" s="15"/>
      <c r="AM490" s="31"/>
      <c r="AN490" s="32"/>
      <c r="AO490" s="13"/>
      <c r="AP490" s="33"/>
      <c r="AQ490" s="1"/>
      <c r="AR490" s="1"/>
      <c r="AS490" s="2"/>
      <c r="AT490" s="15"/>
      <c r="AU490" s="31"/>
      <c r="AV490" s="32"/>
      <c r="AW490" s="13"/>
      <c r="AX490" s="33"/>
      <c r="AY490" s="1"/>
      <c r="AZ490" s="1"/>
      <c r="BA490" s="2"/>
      <c r="BB490" s="15"/>
      <c r="BC490" s="31"/>
      <c r="BD490" s="32"/>
      <c r="BE490" s="13"/>
      <c r="BF490" s="33"/>
      <c r="BG490" s="1"/>
      <c r="BH490" s="1"/>
      <c r="BI490" s="2"/>
      <c r="BJ490" s="15"/>
      <c r="BK490" s="31"/>
      <c r="BL490" s="32"/>
      <c r="BM490" s="13"/>
      <c r="BN490" s="33"/>
      <c r="BO490" s="1"/>
      <c r="BP490" s="1"/>
      <c r="BQ490" s="2"/>
      <c r="BR490" s="15"/>
      <c r="BS490" s="31"/>
      <c r="BT490" s="32"/>
      <c r="BU490" s="13"/>
      <c r="BV490" s="33"/>
      <c r="BW490" s="1"/>
      <c r="BX490" s="1"/>
      <c r="BY490" s="2"/>
      <c r="BZ490" s="15"/>
      <c r="CA490" s="31"/>
      <c r="CB490" s="32"/>
      <c r="CC490" s="13"/>
      <c r="CD490" s="33"/>
      <c r="CE490" s="1"/>
      <c r="CF490" s="1"/>
      <c r="CG490" s="2"/>
      <c r="CH490" s="15"/>
      <c r="CI490" s="31"/>
      <c r="CJ490" s="32"/>
      <c r="CK490" s="13"/>
      <c r="CL490" s="33"/>
      <c r="CM490" s="1"/>
      <c r="CN490" s="1"/>
      <c r="CO490" s="2"/>
      <c r="CP490" s="15"/>
      <c r="CQ490" s="31"/>
      <c r="CR490" s="32"/>
      <c r="CS490" s="13"/>
      <c r="CT490" s="33"/>
      <c r="CU490" s="1"/>
      <c r="CV490" s="1"/>
      <c r="CW490" s="2"/>
      <c r="CX490" s="15"/>
      <c r="CY490" s="31"/>
      <c r="CZ490" s="32"/>
      <c r="DA490" s="13"/>
      <c r="DB490" s="33"/>
      <c r="DC490" s="1"/>
      <c r="DD490" s="1"/>
      <c r="DE490" s="2"/>
      <c r="DF490" s="15"/>
      <c r="DG490" s="31"/>
      <c r="DH490" s="32"/>
      <c r="DI490" s="13"/>
      <c r="DJ490" s="33"/>
      <c r="DK490" s="1"/>
      <c r="DL490" s="1"/>
      <c r="DM490" s="2"/>
      <c r="DN490" s="15"/>
      <c r="DO490" s="31"/>
      <c r="DP490" s="32"/>
      <c r="DQ490" s="13"/>
      <c r="DR490" s="33"/>
      <c r="DS490" s="1"/>
      <c r="DT490" s="1"/>
      <c r="DU490" s="2"/>
      <c r="DV490" s="15"/>
      <c r="DW490" s="31"/>
      <c r="DX490" s="32"/>
      <c r="DY490" s="13"/>
      <c r="DZ490" s="33"/>
      <c r="EA490" s="1"/>
      <c r="EB490" s="1"/>
      <c r="EC490" s="2"/>
      <c r="ED490" s="15"/>
      <c r="EE490" s="31"/>
      <c r="EF490" s="32"/>
      <c r="EG490" s="13"/>
      <c r="EH490" s="33"/>
      <c r="EI490" s="1"/>
      <c r="EJ490" s="1"/>
      <c r="EK490" s="2"/>
      <c r="EL490" s="15"/>
      <c r="EM490" s="31"/>
      <c r="EN490" s="32"/>
      <c r="EO490" s="13"/>
      <c r="EP490" s="33"/>
      <c r="EQ490" s="1"/>
      <c r="ER490" s="1"/>
      <c r="ES490" s="2"/>
      <c r="ET490" s="15"/>
      <c r="EU490" s="31"/>
      <c r="EV490" s="32"/>
      <c r="EW490" s="13"/>
      <c r="EX490" s="33"/>
      <c r="EY490" s="1"/>
      <c r="EZ490" s="1"/>
      <c r="FA490" s="2"/>
      <c r="FB490" s="15"/>
      <c r="FC490" s="31"/>
      <c r="FD490" s="32"/>
      <c r="FE490" s="13"/>
      <c r="FF490" s="33"/>
      <c r="FG490" s="1"/>
      <c r="FH490" s="1"/>
      <c r="FI490" s="2"/>
      <c r="FJ490" s="15"/>
      <c r="FK490" s="31"/>
      <c r="FL490" s="32"/>
      <c r="FM490" s="13"/>
      <c r="FN490" s="33"/>
      <c r="FO490" s="1"/>
      <c r="FP490" s="1"/>
      <c r="FQ490" s="2"/>
      <c r="FR490" s="15"/>
      <c r="FS490" s="31"/>
      <c r="FT490" s="32"/>
      <c r="FU490" s="13"/>
      <c r="FV490" s="33"/>
      <c r="FW490" s="1"/>
      <c r="FX490" s="1"/>
      <c r="FY490" s="2"/>
      <c r="FZ490" s="15"/>
      <c r="GA490" s="31"/>
      <c r="GB490" s="32"/>
      <c r="GC490" s="13"/>
      <c r="GD490" s="33"/>
      <c r="GE490" s="1"/>
      <c r="GF490" s="1"/>
      <c r="GG490" s="2"/>
      <c r="GH490" s="15"/>
      <c r="GI490" s="31"/>
      <c r="GJ490" s="32"/>
      <c r="GK490" s="13"/>
      <c r="GL490" s="33"/>
      <c r="GM490" s="1"/>
      <c r="GN490" s="1"/>
      <c r="GO490" s="2"/>
      <c r="GP490" s="15"/>
      <c r="GQ490" s="31"/>
      <c r="GR490" s="32"/>
      <c r="GS490" s="13"/>
      <c r="GT490" s="33"/>
      <c r="GU490" s="1"/>
      <c r="GV490" s="1"/>
      <c r="GW490" s="2"/>
      <c r="GX490" s="15"/>
      <c r="GY490" s="31"/>
      <c r="GZ490" s="32"/>
      <c r="HA490" s="13"/>
      <c r="HB490" s="33"/>
      <c r="HC490" s="1"/>
      <c r="HD490" s="1"/>
      <c r="HE490" s="2"/>
      <c r="HF490" s="15"/>
      <c r="HG490" s="31"/>
      <c r="HH490" s="32"/>
      <c r="HI490" s="13"/>
      <c r="HJ490" s="33"/>
      <c r="HK490" s="1"/>
      <c r="HL490" s="1"/>
      <c r="HM490" s="2"/>
      <c r="HN490" s="15"/>
      <c r="HO490" s="31"/>
      <c r="HP490" s="32"/>
      <c r="HQ490" s="13"/>
      <c r="HR490" s="33"/>
      <c r="HS490" s="1"/>
      <c r="HT490" s="1"/>
      <c r="HU490" s="2"/>
      <c r="HV490" s="15"/>
      <c r="HW490" s="31"/>
      <c r="HX490" s="32"/>
      <c r="HY490" s="13"/>
      <c r="HZ490" s="33"/>
      <c r="IA490" s="1"/>
      <c r="IB490" s="1"/>
      <c r="IC490" s="2"/>
      <c r="ID490" s="15"/>
      <c r="IE490" s="31"/>
      <c r="IF490" s="32"/>
      <c r="IG490" s="13"/>
      <c r="IH490" s="33"/>
      <c r="II490" s="1"/>
      <c r="IJ490" s="1"/>
      <c r="IK490" s="2"/>
      <c r="IL490" s="15"/>
      <c r="IM490" s="31"/>
      <c r="IN490" s="32"/>
      <c r="IO490" s="13"/>
      <c r="IP490" s="33"/>
      <c r="IQ490" s="1"/>
      <c r="IR490" s="1"/>
      <c r="IS490" s="2"/>
      <c r="IT490" s="15"/>
      <c r="IU490" s="31"/>
      <c r="IV490" s="32"/>
    </row>
    <row r="491" spans="1:256" s="3" customFormat="1" ht="134.25" customHeight="1">
      <c r="A491" s="93">
        <v>111</v>
      </c>
      <c r="B491" s="235" t="s">
        <v>980</v>
      </c>
      <c r="C491" s="236">
        <v>34400</v>
      </c>
      <c r="D491" s="229">
        <v>34400</v>
      </c>
      <c r="E491" s="237">
        <v>43273</v>
      </c>
      <c r="F491" s="302" t="s">
        <v>979</v>
      </c>
      <c r="G491" s="93" t="s">
        <v>380</v>
      </c>
      <c r="H491" s="238"/>
      <c r="I491" s="30"/>
      <c r="J491" s="30"/>
      <c r="K491" s="30"/>
      <c r="L491" s="1"/>
      <c r="M491" s="2"/>
      <c r="N491" s="15"/>
      <c r="O491" s="31"/>
      <c r="P491" s="32"/>
      <c r="Q491" s="13"/>
      <c r="R491" s="33"/>
      <c r="S491" s="1"/>
      <c r="T491" s="1"/>
      <c r="U491" s="2"/>
      <c r="V491" s="15"/>
      <c r="W491" s="31"/>
      <c r="X491" s="32"/>
      <c r="Y491" s="13"/>
      <c r="Z491" s="33"/>
      <c r="AA491" s="1"/>
      <c r="AB491" s="1"/>
      <c r="AC491" s="2"/>
      <c r="AD491" s="15"/>
      <c r="AE491" s="31"/>
      <c r="AF491" s="32"/>
      <c r="AG491" s="13"/>
      <c r="AH491" s="33"/>
      <c r="AI491" s="1"/>
      <c r="AJ491" s="1"/>
      <c r="AK491" s="2"/>
      <c r="AL491" s="15"/>
      <c r="AM491" s="31"/>
      <c r="AN491" s="32"/>
      <c r="AO491" s="13"/>
      <c r="AP491" s="33"/>
      <c r="AQ491" s="1"/>
      <c r="AR491" s="1"/>
      <c r="AS491" s="2"/>
      <c r="AT491" s="15"/>
      <c r="AU491" s="31"/>
      <c r="AV491" s="32"/>
      <c r="AW491" s="13"/>
      <c r="AX491" s="33"/>
      <c r="AY491" s="1"/>
      <c r="AZ491" s="1"/>
      <c r="BA491" s="2"/>
      <c r="BB491" s="15"/>
      <c r="BC491" s="31"/>
      <c r="BD491" s="32"/>
      <c r="BE491" s="13"/>
      <c r="BF491" s="33"/>
      <c r="BG491" s="1"/>
      <c r="BH491" s="1"/>
      <c r="BI491" s="2"/>
      <c r="BJ491" s="15"/>
      <c r="BK491" s="31"/>
      <c r="BL491" s="32"/>
      <c r="BM491" s="13"/>
      <c r="BN491" s="33"/>
      <c r="BO491" s="1"/>
      <c r="BP491" s="1"/>
      <c r="BQ491" s="2"/>
      <c r="BR491" s="15"/>
      <c r="BS491" s="31"/>
      <c r="BT491" s="32"/>
      <c r="BU491" s="13"/>
      <c r="BV491" s="33"/>
      <c r="BW491" s="1"/>
      <c r="BX491" s="1"/>
      <c r="BY491" s="2"/>
      <c r="BZ491" s="15"/>
      <c r="CA491" s="31"/>
      <c r="CB491" s="32"/>
      <c r="CC491" s="13"/>
      <c r="CD491" s="33"/>
      <c r="CE491" s="1"/>
      <c r="CF491" s="1"/>
      <c r="CG491" s="2"/>
      <c r="CH491" s="15"/>
      <c r="CI491" s="31"/>
      <c r="CJ491" s="32"/>
      <c r="CK491" s="13"/>
      <c r="CL491" s="33"/>
      <c r="CM491" s="1"/>
      <c r="CN491" s="1"/>
      <c r="CO491" s="2"/>
      <c r="CP491" s="15"/>
      <c r="CQ491" s="31"/>
      <c r="CR491" s="32"/>
      <c r="CS491" s="13"/>
      <c r="CT491" s="33"/>
      <c r="CU491" s="1"/>
      <c r="CV491" s="1"/>
      <c r="CW491" s="2"/>
      <c r="CX491" s="15"/>
      <c r="CY491" s="31"/>
      <c r="CZ491" s="32"/>
      <c r="DA491" s="13"/>
      <c r="DB491" s="33"/>
      <c r="DC491" s="1"/>
      <c r="DD491" s="1"/>
      <c r="DE491" s="2"/>
      <c r="DF491" s="15"/>
      <c r="DG491" s="31"/>
      <c r="DH491" s="32"/>
      <c r="DI491" s="13"/>
      <c r="DJ491" s="33"/>
      <c r="DK491" s="1"/>
      <c r="DL491" s="1"/>
      <c r="DM491" s="2"/>
      <c r="DN491" s="15"/>
      <c r="DO491" s="31"/>
      <c r="DP491" s="32"/>
      <c r="DQ491" s="13"/>
      <c r="DR491" s="33"/>
      <c r="DS491" s="1"/>
      <c r="DT491" s="1"/>
      <c r="DU491" s="2"/>
      <c r="DV491" s="15"/>
      <c r="DW491" s="31"/>
      <c r="DX491" s="32"/>
      <c r="DY491" s="13"/>
      <c r="DZ491" s="33"/>
      <c r="EA491" s="1"/>
      <c r="EB491" s="1"/>
      <c r="EC491" s="2"/>
      <c r="ED491" s="15"/>
      <c r="EE491" s="31"/>
      <c r="EF491" s="32"/>
      <c r="EG491" s="13"/>
      <c r="EH491" s="33"/>
      <c r="EI491" s="1"/>
      <c r="EJ491" s="1"/>
      <c r="EK491" s="2"/>
      <c r="EL491" s="15"/>
      <c r="EM491" s="31"/>
      <c r="EN491" s="32"/>
      <c r="EO491" s="13"/>
      <c r="EP491" s="33"/>
      <c r="EQ491" s="1"/>
      <c r="ER491" s="1"/>
      <c r="ES491" s="2"/>
      <c r="ET491" s="15"/>
      <c r="EU491" s="31"/>
      <c r="EV491" s="32"/>
      <c r="EW491" s="13"/>
      <c r="EX491" s="33"/>
      <c r="EY491" s="1"/>
      <c r="EZ491" s="1"/>
      <c r="FA491" s="2"/>
      <c r="FB491" s="15"/>
      <c r="FC491" s="31"/>
      <c r="FD491" s="32"/>
      <c r="FE491" s="13"/>
      <c r="FF491" s="33"/>
      <c r="FG491" s="1"/>
      <c r="FH491" s="1"/>
      <c r="FI491" s="2"/>
      <c r="FJ491" s="15"/>
      <c r="FK491" s="31"/>
      <c r="FL491" s="32"/>
      <c r="FM491" s="13"/>
      <c r="FN491" s="33"/>
      <c r="FO491" s="1"/>
      <c r="FP491" s="1"/>
      <c r="FQ491" s="2"/>
      <c r="FR491" s="15"/>
      <c r="FS491" s="31"/>
      <c r="FT491" s="32"/>
      <c r="FU491" s="13"/>
      <c r="FV491" s="33"/>
      <c r="FW491" s="1"/>
      <c r="FX491" s="1"/>
      <c r="FY491" s="2"/>
      <c r="FZ491" s="15"/>
      <c r="GA491" s="31"/>
      <c r="GB491" s="32"/>
      <c r="GC491" s="13"/>
      <c r="GD491" s="33"/>
      <c r="GE491" s="1"/>
      <c r="GF491" s="1"/>
      <c r="GG491" s="2"/>
      <c r="GH491" s="15"/>
      <c r="GI491" s="31"/>
      <c r="GJ491" s="32"/>
      <c r="GK491" s="13"/>
      <c r="GL491" s="33"/>
      <c r="GM491" s="1"/>
      <c r="GN491" s="1"/>
      <c r="GO491" s="2"/>
      <c r="GP491" s="15"/>
      <c r="GQ491" s="31"/>
      <c r="GR491" s="32"/>
      <c r="GS491" s="13"/>
      <c r="GT491" s="33"/>
      <c r="GU491" s="1"/>
      <c r="GV491" s="1"/>
      <c r="GW491" s="2"/>
      <c r="GX491" s="15"/>
      <c r="GY491" s="31"/>
      <c r="GZ491" s="32"/>
      <c r="HA491" s="13"/>
      <c r="HB491" s="33"/>
      <c r="HC491" s="1"/>
      <c r="HD491" s="1"/>
      <c r="HE491" s="2"/>
      <c r="HF491" s="15"/>
      <c r="HG491" s="31"/>
      <c r="HH491" s="32"/>
      <c r="HI491" s="13"/>
      <c r="HJ491" s="33"/>
      <c r="HK491" s="1"/>
      <c r="HL491" s="1"/>
      <c r="HM491" s="2"/>
      <c r="HN491" s="15"/>
      <c r="HO491" s="31"/>
      <c r="HP491" s="32"/>
      <c r="HQ491" s="13"/>
      <c r="HR491" s="33"/>
      <c r="HS491" s="1"/>
      <c r="HT491" s="1"/>
      <c r="HU491" s="2"/>
      <c r="HV491" s="15"/>
      <c r="HW491" s="31"/>
      <c r="HX491" s="32"/>
      <c r="HY491" s="13"/>
      <c r="HZ491" s="33"/>
      <c r="IA491" s="1"/>
      <c r="IB491" s="1"/>
      <c r="IC491" s="2"/>
      <c r="ID491" s="15"/>
      <c r="IE491" s="31"/>
      <c r="IF491" s="32"/>
      <c r="IG491" s="13"/>
      <c r="IH491" s="33"/>
      <c r="II491" s="1"/>
      <c r="IJ491" s="1"/>
      <c r="IK491" s="2"/>
      <c r="IL491" s="15"/>
      <c r="IM491" s="31"/>
      <c r="IN491" s="32"/>
      <c r="IO491" s="13"/>
      <c r="IP491" s="33"/>
      <c r="IQ491" s="1"/>
      <c r="IR491" s="1"/>
      <c r="IS491" s="2"/>
      <c r="IT491" s="15"/>
      <c r="IU491" s="31"/>
      <c r="IV491" s="32"/>
    </row>
    <row r="492" spans="1:256" s="3" customFormat="1" ht="136.5" customHeight="1">
      <c r="A492" s="93">
        <v>112</v>
      </c>
      <c r="B492" s="235" t="s">
        <v>981</v>
      </c>
      <c r="C492" s="236">
        <v>14000</v>
      </c>
      <c r="D492" s="229">
        <v>14000</v>
      </c>
      <c r="E492" s="237">
        <v>43273</v>
      </c>
      <c r="F492" s="302" t="s">
        <v>982</v>
      </c>
      <c r="G492" s="93" t="s">
        <v>380</v>
      </c>
      <c r="H492" s="238"/>
      <c r="I492" s="30"/>
      <c r="J492" s="30"/>
      <c r="K492" s="30"/>
      <c r="L492" s="1"/>
      <c r="M492" s="2"/>
      <c r="N492" s="15"/>
      <c r="O492" s="31"/>
      <c r="P492" s="32"/>
      <c r="Q492" s="13"/>
      <c r="R492" s="33"/>
      <c r="S492" s="1"/>
      <c r="T492" s="1"/>
      <c r="U492" s="2"/>
      <c r="V492" s="15"/>
      <c r="W492" s="31"/>
      <c r="X492" s="32"/>
      <c r="Y492" s="13"/>
      <c r="Z492" s="33"/>
      <c r="AA492" s="1"/>
      <c r="AB492" s="1"/>
      <c r="AC492" s="2"/>
      <c r="AD492" s="15"/>
      <c r="AE492" s="31"/>
      <c r="AF492" s="32"/>
      <c r="AG492" s="13"/>
      <c r="AH492" s="33"/>
      <c r="AI492" s="1"/>
      <c r="AJ492" s="1"/>
      <c r="AK492" s="2"/>
      <c r="AL492" s="15"/>
      <c r="AM492" s="31"/>
      <c r="AN492" s="32"/>
      <c r="AO492" s="13"/>
      <c r="AP492" s="33"/>
      <c r="AQ492" s="1"/>
      <c r="AR492" s="1"/>
      <c r="AS492" s="2"/>
      <c r="AT492" s="15"/>
      <c r="AU492" s="31"/>
      <c r="AV492" s="32"/>
      <c r="AW492" s="13"/>
      <c r="AX492" s="33"/>
      <c r="AY492" s="1"/>
      <c r="AZ492" s="1"/>
      <c r="BA492" s="2"/>
      <c r="BB492" s="15"/>
      <c r="BC492" s="31"/>
      <c r="BD492" s="32"/>
      <c r="BE492" s="13"/>
      <c r="BF492" s="33"/>
      <c r="BG492" s="1"/>
      <c r="BH492" s="1"/>
      <c r="BI492" s="2"/>
      <c r="BJ492" s="15"/>
      <c r="BK492" s="31"/>
      <c r="BL492" s="32"/>
      <c r="BM492" s="13"/>
      <c r="BN492" s="33"/>
      <c r="BO492" s="1"/>
      <c r="BP492" s="1"/>
      <c r="BQ492" s="2"/>
      <c r="BR492" s="15"/>
      <c r="BS492" s="31"/>
      <c r="BT492" s="32"/>
      <c r="BU492" s="13"/>
      <c r="BV492" s="33"/>
      <c r="BW492" s="1"/>
      <c r="BX492" s="1"/>
      <c r="BY492" s="2"/>
      <c r="BZ492" s="15"/>
      <c r="CA492" s="31"/>
      <c r="CB492" s="32"/>
      <c r="CC492" s="13"/>
      <c r="CD492" s="33"/>
      <c r="CE492" s="1"/>
      <c r="CF492" s="1"/>
      <c r="CG492" s="2"/>
      <c r="CH492" s="15"/>
      <c r="CI492" s="31"/>
      <c r="CJ492" s="32"/>
      <c r="CK492" s="13"/>
      <c r="CL492" s="33"/>
      <c r="CM492" s="1"/>
      <c r="CN492" s="1"/>
      <c r="CO492" s="2"/>
      <c r="CP492" s="15"/>
      <c r="CQ492" s="31"/>
      <c r="CR492" s="32"/>
      <c r="CS492" s="13"/>
      <c r="CT492" s="33"/>
      <c r="CU492" s="1"/>
      <c r="CV492" s="1"/>
      <c r="CW492" s="2"/>
      <c r="CX492" s="15"/>
      <c r="CY492" s="31"/>
      <c r="CZ492" s="32"/>
      <c r="DA492" s="13"/>
      <c r="DB492" s="33"/>
      <c r="DC492" s="1"/>
      <c r="DD492" s="1"/>
      <c r="DE492" s="2"/>
      <c r="DF492" s="15"/>
      <c r="DG492" s="31"/>
      <c r="DH492" s="32"/>
      <c r="DI492" s="13"/>
      <c r="DJ492" s="33"/>
      <c r="DK492" s="1"/>
      <c r="DL492" s="1"/>
      <c r="DM492" s="2"/>
      <c r="DN492" s="15"/>
      <c r="DO492" s="31"/>
      <c r="DP492" s="32"/>
      <c r="DQ492" s="13"/>
      <c r="DR492" s="33"/>
      <c r="DS492" s="1"/>
      <c r="DT492" s="1"/>
      <c r="DU492" s="2"/>
      <c r="DV492" s="15"/>
      <c r="DW492" s="31"/>
      <c r="DX492" s="32"/>
      <c r="DY492" s="13"/>
      <c r="DZ492" s="33"/>
      <c r="EA492" s="1"/>
      <c r="EB492" s="1"/>
      <c r="EC492" s="2"/>
      <c r="ED492" s="15"/>
      <c r="EE492" s="31"/>
      <c r="EF492" s="32"/>
      <c r="EG492" s="13"/>
      <c r="EH492" s="33"/>
      <c r="EI492" s="1"/>
      <c r="EJ492" s="1"/>
      <c r="EK492" s="2"/>
      <c r="EL492" s="15"/>
      <c r="EM492" s="31"/>
      <c r="EN492" s="32"/>
      <c r="EO492" s="13"/>
      <c r="EP492" s="33"/>
      <c r="EQ492" s="1"/>
      <c r="ER492" s="1"/>
      <c r="ES492" s="2"/>
      <c r="ET492" s="15"/>
      <c r="EU492" s="31"/>
      <c r="EV492" s="32"/>
      <c r="EW492" s="13"/>
      <c r="EX492" s="33"/>
      <c r="EY492" s="1"/>
      <c r="EZ492" s="1"/>
      <c r="FA492" s="2"/>
      <c r="FB492" s="15"/>
      <c r="FC492" s="31"/>
      <c r="FD492" s="32"/>
      <c r="FE492" s="13"/>
      <c r="FF492" s="33"/>
      <c r="FG492" s="1"/>
      <c r="FH492" s="1"/>
      <c r="FI492" s="2"/>
      <c r="FJ492" s="15"/>
      <c r="FK492" s="31"/>
      <c r="FL492" s="32"/>
      <c r="FM492" s="13"/>
      <c r="FN492" s="33"/>
      <c r="FO492" s="1"/>
      <c r="FP492" s="1"/>
      <c r="FQ492" s="2"/>
      <c r="FR492" s="15"/>
      <c r="FS492" s="31"/>
      <c r="FT492" s="32"/>
      <c r="FU492" s="13"/>
      <c r="FV492" s="33"/>
      <c r="FW492" s="1"/>
      <c r="FX492" s="1"/>
      <c r="FY492" s="2"/>
      <c r="FZ492" s="15"/>
      <c r="GA492" s="31"/>
      <c r="GB492" s="32"/>
      <c r="GC492" s="13"/>
      <c r="GD492" s="33"/>
      <c r="GE492" s="1"/>
      <c r="GF492" s="1"/>
      <c r="GG492" s="2"/>
      <c r="GH492" s="15"/>
      <c r="GI492" s="31"/>
      <c r="GJ492" s="32"/>
      <c r="GK492" s="13"/>
      <c r="GL492" s="33"/>
      <c r="GM492" s="1"/>
      <c r="GN492" s="1"/>
      <c r="GO492" s="2"/>
      <c r="GP492" s="15"/>
      <c r="GQ492" s="31"/>
      <c r="GR492" s="32"/>
      <c r="GS492" s="13"/>
      <c r="GT492" s="33"/>
      <c r="GU492" s="1"/>
      <c r="GV492" s="1"/>
      <c r="GW492" s="2"/>
      <c r="GX492" s="15"/>
      <c r="GY492" s="31"/>
      <c r="GZ492" s="32"/>
      <c r="HA492" s="13"/>
      <c r="HB492" s="33"/>
      <c r="HC492" s="1"/>
      <c r="HD492" s="1"/>
      <c r="HE492" s="2"/>
      <c r="HF492" s="15"/>
      <c r="HG492" s="31"/>
      <c r="HH492" s="32"/>
      <c r="HI492" s="13"/>
      <c r="HJ492" s="33"/>
      <c r="HK492" s="1"/>
      <c r="HL492" s="1"/>
      <c r="HM492" s="2"/>
      <c r="HN492" s="15"/>
      <c r="HO492" s="31"/>
      <c r="HP492" s="32"/>
      <c r="HQ492" s="13"/>
      <c r="HR492" s="33"/>
      <c r="HS492" s="1"/>
      <c r="HT492" s="1"/>
      <c r="HU492" s="2"/>
      <c r="HV492" s="15"/>
      <c r="HW492" s="31"/>
      <c r="HX492" s="32"/>
      <c r="HY492" s="13"/>
      <c r="HZ492" s="33"/>
      <c r="IA492" s="1"/>
      <c r="IB492" s="1"/>
      <c r="IC492" s="2"/>
      <c r="ID492" s="15"/>
      <c r="IE492" s="31"/>
      <c r="IF492" s="32"/>
      <c r="IG492" s="13"/>
      <c r="IH492" s="33"/>
      <c r="II492" s="1"/>
      <c r="IJ492" s="1"/>
      <c r="IK492" s="2"/>
      <c r="IL492" s="15"/>
      <c r="IM492" s="31"/>
      <c r="IN492" s="32"/>
      <c r="IO492" s="13"/>
      <c r="IP492" s="33"/>
      <c r="IQ492" s="1"/>
      <c r="IR492" s="1"/>
      <c r="IS492" s="2"/>
      <c r="IT492" s="15"/>
      <c r="IU492" s="31"/>
      <c r="IV492" s="32"/>
    </row>
    <row r="493" spans="1:256" s="3" customFormat="1" ht="132.75" customHeight="1">
      <c r="A493" s="75">
        <v>113</v>
      </c>
      <c r="B493" s="90" t="s">
        <v>983</v>
      </c>
      <c r="C493" s="236">
        <v>11000</v>
      </c>
      <c r="D493" s="229">
        <v>11000</v>
      </c>
      <c r="E493" s="237">
        <v>43273</v>
      </c>
      <c r="F493" s="302" t="s">
        <v>982</v>
      </c>
      <c r="G493" s="93" t="s">
        <v>380</v>
      </c>
      <c r="H493" s="100"/>
      <c r="I493" s="30"/>
      <c r="J493" s="30"/>
      <c r="K493" s="30"/>
      <c r="L493" s="1"/>
      <c r="M493" s="2"/>
      <c r="N493" s="15"/>
      <c r="O493" s="31"/>
      <c r="P493" s="32"/>
      <c r="Q493" s="13"/>
      <c r="R493" s="33"/>
      <c r="S493" s="1"/>
      <c r="T493" s="1"/>
      <c r="U493" s="2"/>
      <c r="V493" s="15"/>
      <c r="W493" s="31"/>
      <c r="X493" s="32"/>
      <c r="Y493" s="13"/>
      <c r="Z493" s="33"/>
      <c r="AA493" s="1"/>
      <c r="AB493" s="1"/>
      <c r="AC493" s="2"/>
      <c r="AD493" s="15"/>
      <c r="AE493" s="31"/>
      <c r="AF493" s="32"/>
      <c r="AG493" s="13"/>
      <c r="AH493" s="33"/>
      <c r="AI493" s="1"/>
      <c r="AJ493" s="1"/>
      <c r="AK493" s="2"/>
      <c r="AL493" s="15"/>
      <c r="AM493" s="31"/>
      <c r="AN493" s="32"/>
      <c r="AO493" s="13"/>
      <c r="AP493" s="33"/>
      <c r="AQ493" s="1"/>
      <c r="AR493" s="1"/>
      <c r="AS493" s="2"/>
      <c r="AT493" s="15"/>
      <c r="AU493" s="31"/>
      <c r="AV493" s="32"/>
      <c r="AW493" s="13"/>
      <c r="AX493" s="33"/>
      <c r="AY493" s="1"/>
      <c r="AZ493" s="1"/>
      <c r="BA493" s="2"/>
      <c r="BB493" s="15"/>
      <c r="BC493" s="31"/>
      <c r="BD493" s="32"/>
      <c r="BE493" s="13"/>
      <c r="BF493" s="33"/>
      <c r="BG493" s="1"/>
      <c r="BH493" s="1"/>
      <c r="BI493" s="2"/>
      <c r="BJ493" s="15"/>
      <c r="BK493" s="31"/>
      <c r="BL493" s="32"/>
      <c r="BM493" s="13"/>
      <c r="BN493" s="33"/>
      <c r="BO493" s="1"/>
      <c r="BP493" s="1"/>
      <c r="BQ493" s="2"/>
      <c r="BR493" s="15"/>
      <c r="BS493" s="31"/>
      <c r="BT493" s="32"/>
      <c r="BU493" s="13"/>
      <c r="BV493" s="33"/>
      <c r="BW493" s="1"/>
      <c r="BX493" s="1"/>
      <c r="BY493" s="2"/>
      <c r="BZ493" s="15"/>
      <c r="CA493" s="31"/>
      <c r="CB493" s="32"/>
      <c r="CC493" s="13"/>
      <c r="CD493" s="33"/>
      <c r="CE493" s="1"/>
      <c r="CF493" s="1"/>
      <c r="CG493" s="2"/>
      <c r="CH493" s="15"/>
      <c r="CI493" s="31"/>
      <c r="CJ493" s="32"/>
      <c r="CK493" s="13"/>
      <c r="CL493" s="33"/>
      <c r="CM493" s="1"/>
      <c r="CN493" s="1"/>
      <c r="CO493" s="2"/>
      <c r="CP493" s="15"/>
      <c r="CQ493" s="31"/>
      <c r="CR493" s="32"/>
      <c r="CS493" s="13"/>
      <c r="CT493" s="33"/>
      <c r="CU493" s="1"/>
      <c r="CV493" s="1"/>
      <c r="CW493" s="2"/>
      <c r="CX493" s="15"/>
      <c r="CY493" s="31"/>
      <c r="CZ493" s="32"/>
      <c r="DA493" s="13"/>
      <c r="DB493" s="33"/>
      <c r="DC493" s="1"/>
      <c r="DD493" s="1"/>
      <c r="DE493" s="2"/>
      <c r="DF493" s="15"/>
      <c r="DG493" s="31"/>
      <c r="DH493" s="32"/>
      <c r="DI493" s="13"/>
      <c r="DJ493" s="33"/>
      <c r="DK493" s="1"/>
      <c r="DL493" s="1"/>
      <c r="DM493" s="2"/>
      <c r="DN493" s="15"/>
      <c r="DO493" s="31"/>
      <c r="DP493" s="32"/>
      <c r="DQ493" s="13"/>
      <c r="DR493" s="33"/>
      <c r="DS493" s="1"/>
      <c r="DT493" s="1"/>
      <c r="DU493" s="2"/>
      <c r="DV493" s="15"/>
      <c r="DW493" s="31"/>
      <c r="DX493" s="32"/>
      <c r="DY493" s="13"/>
      <c r="DZ493" s="33"/>
      <c r="EA493" s="1"/>
      <c r="EB493" s="1"/>
      <c r="EC493" s="2"/>
      <c r="ED493" s="15"/>
      <c r="EE493" s="31"/>
      <c r="EF493" s="32"/>
      <c r="EG493" s="13"/>
      <c r="EH493" s="33"/>
      <c r="EI493" s="1"/>
      <c r="EJ493" s="1"/>
      <c r="EK493" s="2"/>
      <c r="EL493" s="15"/>
      <c r="EM493" s="31"/>
      <c r="EN493" s="32"/>
      <c r="EO493" s="13"/>
      <c r="EP493" s="33"/>
      <c r="EQ493" s="1"/>
      <c r="ER493" s="1"/>
      <c r="ES493" s="2"/>
      <c r="ET493" s="15"/>
      <c r="EU493" s="31"/>
      <c r="EV493" s="32"/>
      <c r="EW493" s="13"/>
      <c r="EX493" s="33"/>
      <c r="EY493" s="1"/>
      <c r="EZ493" s="1"/>
      <c r="FA493" s="2"/>
      <c r="FB493" s="15"/>
      <c r="FC493" s="31"/>
      <c r="FD493" s="32"/>
      <c r="FE493" s="13"/>
      <c r="FF493" s="33"/>
      <c r="FG493" s="1"/>
      <c r="FH493" s="1"/>
      <c r="FI493" s="2"/>
      <c r="FJ493" s="15"/>
      <c r="FK493" s="31"/>
      <c r="FL493" s="32"/>
      <c r="FM493" s="13"/>
      <c r="FN493" s="33"/>
      <c r="FO493" s="1"/>
      <c r="FP493" s="1"/>
      <c r="FQ493" s="2"/>
      <c r="FR493" s="15"/>
      <c r="FS493" s="31"/>
      <c r="FT493" s="32"/>
      <c r="FU493" s="13"/>
      <c r="FV493" s="33"/>
      <c r="FW493" s="1"/>
      <c r="FX493" s="1"/>
      <c r="FY493" s="2"/>
      <c r="FZ493" s="15"/>
      <c r="GA493" s="31"/>
      <c r="GB493" s="32"/>
      <c r="GC493" s="13"/>
      <c r="GD493" s="33"/>
      <c r="GE493" s="1"/>
      <c r="GF493" s="1"/>
      <c r="GG493" s="2"/>
      <c r="GH493" s="15"/>
      <c r="GI493" s="31"/>
      <c r="GJ493" s="32"/>
      <c r="GK493" s="13"/>
      <c r="GL493" s="33"/>
      <c r="GM493" s="1"/>
      <c r="GN493" s="1"/>
      <c r="GO493" s="2"/>
      <c r="GP493" s="15"/>
      <c r="GQ493" s="31"/>
      <c r="GR493" s="32"/>
      <c r="GS493" s="13"/>
      <c r="GT493" s="33"/>
      <c r="GU493" s="1"/>
      <c r="GV493" s="1"/>
      <c r="GW493" s="2"/>
      <c r="GX493" s="15"/>
      <c r="GY493" s="31"/>
      <c r="GZ493" s="32"/>
      <c r="HA493" s="13"/>
      <c r="HB493" s="33"/>
      <c r="HC493" s="1"/>
      <c r="HD493" s="1"/>
      <c r="HE493" s="2"/>
      <c r="HF493" s="15"/>
      <c r="HG493" s="31"/>
      <c r="HH493" s="32"/>
      <c r="HI493" s="13"/>
      <c r="HJ493" s="33"/>
      <c r="HK493" s="1"/>
      <c r="HL493" s="1"/>
      <c r="HM493" s="2"/>
      <c r="HN493" s="15"/>
      <c r="HO493" s="31"/>
      <c r="HP493" s="32"/>
      <c r="HQ493" s="13"/>
      <c r="HR493" s="33"/>
      <c r="HS493" s="1"/>
      <c r="HT493" s="1"/>
      <c r="HU493" s="2"/>
      <c r="HV493" s="15"/>
      <c r="HW493" s="31"/>
      <c r="HX493" s="32"/>
      <c r="HY493" s="13"/>
      <c r="HZ493" s="33"/>
      <c r="IA493" s="1"/>
      <c r="IB493" s="1"/>
      <c r="IC493" s="2"/>
      <c r="ID493" s="15"/>
      <c r="IE493" s="31"/>
      <c r="IF493" s="32"/>
      <c r="IG493" s="13"/>
      <c r="IH493" s="33"/>
      <c r="II493" s="1"/>
      <c r="IJ493" s="1"/>
      <c r="IK493" s="2"/>
      <c r="IL493" s="15"/>
      <c r="IM493" s="31"/>
      <c r="IN493" s="32"/>
      <c r="IO493" s="13"/>
      <c r="IP493" s="33"/>
      <c r="IQ493" s="1"/>
      <c r="IR493" s="1"/>
      <c r="IS493" s="2"/>
      <c r="IT493" s="15"/>
      <c r="IU493" s="31"/>
      <c r="IV493" s="32"/>
    </row>
    <row r="494" spans="1:256" s="3" customFormat="1" ht="144" customHeight="1">
      <c r="A494" s="75">
        <v>114</v>
      </c>
      <c r="B494" s="90" t="s">
        <v>984</v>
      </c>
      <c r="C494" s="236">
        <v>22800</v>
      </c>
      <c r="D494" s="229">
        <v>22800</v>
      </c>
      <c r="E494" s="237">
        <v>43273</v>
      </c>
      <c r="F494" s="302" t="s">
        <v>982</v>
      </c>
      <c r="G494" s="93" t="s">
        <v>380</v>
      </c>
      <c r="H494" s="100"/>
      <c r="I494" s="30"/>
      <c r="J494" s="30"/>
      <c r="K494" s="30"/>
      <c r="L494" s="1"/>
      <c r="M494" s="2"/>
      <c r="N494" s="15"/>
      <c r="O494" s="31"/>
      <c r="P494" s="32"/>
      <c r="Q494" s="13"/>
      <c r="R494" s="33"/>
      <c r="S494" s="1"/>
      <c r="T494" s="1"/>
      <c r="U494" s="2"/>
      <c r="V494" s="15"/>
      <c r="W494" s="31"/>
      <c r="X494" s="32"/>
      <c r="Y494" s="13"/>
      <c r="Z494" s="33"/>
      <c r="AA494" s="1"/>
      <c r="AB494" s="1"/>
      <c r="AC494" s="2"/>
      <c r="AD494" s="15"/>
      <c r="AE494" s="31"/>
      <c r="AF494" s="32"/>
      <c r="AG494" s="13"/>
      <c r="AH494" s="33"/>
      <c r="AI494" s="1"/>
      <c r="AJ494" s="1"/>
      <c r="AK494" s="2"/>
      <c r="AL494" s="15"/>
      <c r="AM494" s="31"/>
      <c r="AN494" s="32"/>
      <c r="AO494" s="13"/>
      <c r="AP494" s="33"/>
      <c r="AQ494" s="1"/>
      <c r="AR494" s="1"/>
      <c r="AS494" s="2"/>
      <c r="AT494" s="15"/>
      <c r="AU494" s="31"/>
      <c r="AV494" s="32"/>
      <c r="AW494" s="13"/>
      <c r="AX494" s="33"/>
      <c r="AY494" s="1"/>
      <c r="AZ494" s="1"/>
      <c r="BA494" s="2"/>
      <c r="BB494" s="15"/>
      <c r="BC494" s="31"/>
      <c r="BD494" s="32"/>
      <c r="BE494" s="13"/>
      <c r="BF494" s="33"/>
      <c r="BG494" s="1"/>
      <c r="BH494" s="1"/>
      <c r="BI494" s="2"/>
      <c r="BJ494" s="15"/>
      <c r="BK494" s="31"/>
      <c r="BL494" s="32"/>
      <c r="BM494" s="13"/>
      <c r="BN494" s="33"/>
      <c r="BO494" s="1"/>
      <c r="BP494" s="1"/>
      <c r="BQ494" s="2"/>
      <c r="BR494" s="15"/>
      <c r="BS494" s="31"/>
      <c r="BT494" s="32"/>
      <c r="BU494" s="13"/>
      <c r="BV494" s="33"/>
      <c r="BW494" s="1"/>
      <c r="BX494" s="1"/>
      <c r="BY494" s="2"/>
      <c r="BZ494" s="15"/>
      <c r="CA494" s="31"/>
      <c r="CB494" s="32"/>
      <c r="CC494" s="13"/>
      <c r="CD494" s="33"/>
      <c r="CE494" s="1"/>
      <c r="CF494" s="1"/>
      <c r="CG494" s="2"/>
      <c r="CH494" s="15"/>
      <c r="CI494" s="31"/>
      <c r="CJ494" s="32"/>
      <c r="CK494" s="13"/>
      <c r="CL494" s="33"/>
      <c r="CM494" s="1"/>
      <c r="CN494" s="1"/>
      <c r="CO494" s="2"/>
      <c r="CP494" s="15"/>
      <c r="CQ494" s="31"/>
      <c r="CR494" s="32"/>
      <c r="CS494" s="13"/>
      <c r="CT494" s="33"/>
      <c r="CU494" s="1"/>
      <c r="CV494" s="1"/>
      <c r="CW494" s="2"/>
      <c r="CX494" s="15"/>
      <c r="CY494" s="31"/>
      <c r="CZ494" s="32"/>
      <c r="DA494" s="13"/>
      <c r="DB494" s="33"/>
      <c r="DC494" s="1"/>
      <c r="DD494" s="1"/>
      <c r="DE494" s="2"/>
      <c r="DF494" s="15"/>
      <c r="DG494" s="31"/>
      <c r="DH494" s="32"/>
      <c r="DI494" s="13"/>
      <c r="DJ494" s="33"/>
      <c r="DK494" s="1"/>
      <c r="DL494" s="1"/>
      <c r="DM494" s="2"/>
      <c r="DN494" s="15"/>
      <c r="DO494" s="31"/>
      <c r="DP494" s="32"/>
      <c r="DQ494" s="13"/>
      <c r="DR494" s="33"/>
      <c r="DS494" s="1"/>
      <c r="DT494" s="1"/>
      <c r="DU494" s="2"/>
      <c r="DV494" s="15"/>
      <c r="DW494" s="31"/>
      <c r="DX494" s="32"/>
      <c r="DY494" s="13"/>
      <c r="DZ494" s="33"/>
      <c r="EA494" s="1"/>
      <c r="EB494" s="1"/>
      <c r="EC494" s="2"/>
      <c r="ED494" s="15"/>
      <c r="EE494" s="31"/>
      <c r="EF494" s="32"/>
      <c r="EG494" s="13"/>
      <c r="EH494" s="33"/>
      <c r="EI494" s="1"/>
      <c r="EJ494" s="1"/>
      <c r="EK494" s="2"/>
      <c r="EL494" s="15"/>
      <c r="EM494" s="31"/>
      <c r="EN494" s="32"/>
      <c r="EO494" s="13"/>
      <c r="EP494" s="33"/>
      <c r="EQ494" s="1"/>
      <c r="ER494" s="1"/>
      <c r="ES494" s="2"/>
      <c r="ET494" s="15"/>
      <c r="EU494" s="31"/>
      <c r="EV494" s="32"/>
      <c r="EW494" s="13"/>
      <c r="EX494" s="33"/>
      <c r="EY494" s="1"/>
      <c r="EZ494" s="1"/>
      <c r="FA494" s="2"/>
      <c r="FB494" s="15"/>
      <c r="FC494" s="31"/>
      <c r="FD494" s="32"/>
      <c r="FE494" s="13"/>
      <c r="FF494" s="33"/>
      <c r="FG494" s="1"/>
      <c r="FH494" s="1"/>
      <c r="FI494" s="2"/>
      <c r="FJ494" s="15"/>
      <c r="FK494" s="31"/>
      <c r="FL494" s="32"/>
      <c r="FM494" s="13"/>
      <c r="FN494" s="33"/>
      <c r="FO494" s="1"/>
      <c r="FP494" s="1"/>
      <c r="FQ494" s="2"/>
      <c r="FR494" s="15"/>
      <c r="FS494" s="31"/>
      <c r="FT494" s="32"/>
      <c r="FU494" s="13"/>
      <c r="FV494" s="33"/>
      <c r="FW494" s="1"/>
      <c r="FX494" s="1"/>
      <c r="FY494" s="2"/>
      <c r="FZ494" s="15"/>
      <c r="GA494" s="31"/>
      <c r="GB494" s="32"/>
      <c r="GC494" s="13"/>
      <c r="GD494" s="33"/>
      <c r="GE494" s="1"/>
      <c r="GF494" s="1"/>
      <c r="GG494" s="2"/>
      <c r="GH494" s="15"/>
      <c r="GI494" s="31"/>
      <c r="GJ494" s="32"/>
      <c r="GK494" s="13"/>
      <c r="GL494" s="33"/>
      <c r="GM494" s="1"/>
      <c r="GN494" s="1"/>
      <c r="GO494" s="2"/>
      <c r="GP494" s="15"/>
      <c r="GQ494" s="31"/>
      <c r="GR494" s="32"/>
      <c r="GS494" s="13"/>
      <c r="GT494" s="33"/>
      <c r="GU494" s="1"/>
      <c r="GV494" s="1"/>
      <c r="GW494" s="2"/>
      <c r="GX494" s="15"/>
      <c r="GY494" s="31"/>
      <c r="GZ494" s="32"/>
      <c r="HA494" s="13"/>
      <c r="HB494" s="33"/>
      <c r="HC494" s="1"/>
      <c r="HD494" s="1"/>
      <c r="HE494" s="2"/>
      <c r="HF494" s="15"/>
      <c r="HG494" s="31"/>
      <c r="HH494" s="32"/>
      <c r="HI494" s="13"/>
      <c r="HJ494" s="33"/>
      <c r="HK494" s="1"/>
      <c r="HL494" s="1"/>
      <c r="HM494" s="2"/>
      <c r="HN494" s="15"/>
      <c r="HO494" s="31"/>
      <c r="HP494" s="32"/>
      <c r="HQ494" s="13"/>
      <c r="HR494" s="33"/>
      <c r="HS494" s="1"/>
      <c r="HT494" s="1"/>
      <c r="HU494" s="2"/>
      <c r="HV494" s="15"/>
      <c r="HW494" s="31"/>
      <c r="HX494" s="32"/>
      <c r="HY494" s="13"/>
      <c r="HZ494" s="33"/>
      <c r="IA494" s="1"/>
      <c r="IB494" s="1"/>
      <c r="IC494" s="2"/>
      <c r="ID494" s="15"/>
      <c r="IE494" s="31"/>
      <c r="IF494" s="32"/>
      <c r="IG494" s="13"/>
      <c r="IH494" s="33"/>
      <c r="II494" s="1"/>
      <c r="IJ494" s="1"/>
      <c r="IK494" s="2"/>
      <c r="IL494" s="15"/>
      <c r="IM494" s="31"/>
      <c r="IN494" s="32"/>
      <c r="IO494" s="13"/>
      <c r="IP494" s="33"/>
      <c r="IQ494" s="1"/>
      <c r="IR494" s="1"/>
      <c r="IS494" s="2"/>
      <c r="IT494" s="15"/>
      <c r="IU494" s="31"/>
      <c r="IV494" s="32"/>
    </row>
    <row r="495" spans="1:256" s="3" customFormat="1" ht="139.5" customHeight="1">
      <c r="A495" s="75">
        <v>115</v>
      </c>
      <c r="B495" s="90" t="s">
        <v>985</v>
      </c>
      <c r="C495" s="236">
        <v>6500</v>
      </c>
      <c r="D495" s="229">
        <v>6500</v>
      </c>
      <c r="E495" s="237">
        <v>43273</v>
      </c>
      <c r="F495" s="302" t="s">
        <v>982</v>
      </c>
      <c r="G495" s="93" t="s">
        <v>380</v>
      </c>
      <c r="H495" s="100"/>
      <c r="I495" s="30"/>
      <c r="J495" s="30"/>
      <c r="K495" s="30"/>
      <c r="L495" s="1"/>
      <c r="M495" s="2"/>
      <c r="N495" s="15"/>
      <c r="O495" s="31"/>
      <c r="P495" s="32"/>
      <c r="Q495" s="13"/>
      <c r="R495" s="33"/>
      <c r="S495" s="1"/>
      <c r="T495" s="1"/>
      <c r="U495" s="2"/>
      <c r="V495" s="15"/>
      <c r="W495" s="31"/>
      <c r="X495" s="32"/>
      <c r="Y495" s="13"/>
      <c r="Z495" s="33"/>
      <c r="AA495" s="1"/>
      <c r="AB495" s="1"/>
      <c r="AC495" s="2"/>
      <c r="AD495" s="15"/>
      <c r="AE495" s="31"/>
      <c r="AF495" s="32"/>
      <c r="AG495" s="13"/>
      <c r="AH495" s="33"/>
      <c r="AI495" s="1"/>
      <c r="AJ495" s="1"/>
      <c r="AK495" s="2"/>
      <c r="AL495" s="15"/>
      <c r="AM495" s="31"/>
      <c r="AN495" s="32"/>
      <c r="AO495" s="13"/>
      <c r="AP495" s="33"/>
      <c r="AQ495" s="1"/>
      <c r="AR495" s="1"/>
      <c r="AS495" s="2"/>
      <c r="AT495" s="15"/>
      <c r="AU495" s="31"/>
      <c r="AV495" s="32"/>
      <c r="AW495" s="13"/>
      <c r="AX495" s="33"/>
      <c r="AY495" s="1"/>
      <c r="AZ495" s="1"/>
      <c r="BA495" s="2"/>
      <c r="BB495" s="15"/>
      <c r="BC495" s="31"/>
      <c r="BD495" s="32"/>
      <c r="BE495" s="13"/>
      <c r="BF495" s="33"/>
      <c r="BG495" s="1"/>
      <c r="BH495" s="1"/>
      <c r="BI495" s="2"/>
      <c r="BJ495" s="15"/>
      <c r="BK495" s="31"/>
      <c r="BL495" s="32"/>
      <c r="BM495" s="13"/>
      <c r="BN495" s="33"/>
      <c r="BO495" s="1"/>
      <c r="BP495" s="1"/>
      <c r="BQ495" s="2"/>
      <c r="BR495" s="15"/>
      <c r="BS495" s="31"/>
      <c r="BT495" s="32"/>
      <c r="BU495" s="13"/>
      <c r="BV495" s="33"/>
      <c r="BW495" s="1"/>
      <c r="BX495" s="1"/>
      <c r="BY495" s="2"/>
      <c r="BZ495" s="15"/>
      <c r="CA495" s="31"/>
      <c r="CB495" s="32"/>
      <c r="CC495" s="13"/>
      <c r="CD495" s="33"/>
      <c r="CE495" s="1"/>
      <c r="CF495" s="1"/>
      <c r="CG495" s="2"/>
      <c r="CH495" s="15"/>
      <c r="CI495" s="31"/>
      <c r="CJ495" s="32"/>
      <c r="CK495" s="13"/>
      <c r="CL495" s="33"/>
      <c r="CM495" s="1"/>
      <c r="CN495" s="1"/>
      <c r="CO495" s="2"/>
      <c r="CP495" s="15"/>
      <c r="CQ495" s="31"/>
      <c r="CR495" s="32"/>
      <c r="CS495" s="13"/>
      <c r="CT495" s="33"/>
      <c r="CU495" s="1"/>
      <c r="CV495" s="1"/>
      <c r="CW495" s="2"/>
      <c r="CX495" s="15"/>
      <c r="CY495" s="31"/>
      <c r="CZ495" s="32"/>
      <c r="DA495" s="13"/>
      <c r="DB495" s="33"/>
      <c r="DC495" s="1"/>
      <c r="DD495" s="1"/>
      <c r="DE495" s="2"/>
      <c r="DF495" s="15"/>
      <c r="DG495" s="31"/>
      <c r="DH495" s="32"/>
      <c r="DI495" s="13"/>
      <c r="DJ495" s="33"/>
      <c r="DK495" s="1"/>
      <c r="DL495" s="1"/>
      <c r="DM495" s="2"/>
      <c r="DN495" s="15"/>
      <c r="DO495" s="31"/>
      <c r="DP495" s="32"/>
      <c r="DQ495" s="13"/>
      <c r="DR495" s="33"/>
      <c r="DS495" s="1"/>
      <c r="DT495" s="1"/>
      <c r="DU495" s="2"/>
      <c r="DV495" s="15"/>
      <c r="DW495" s="31"/>
      <c r="DX495" s="32"/>
      <c r="DY495" s="13"/>
      <c r="DZ495" s="33"/>
      <c r="EA495" s="1"/>
      <c r="EB495" s="1"/>
      <c r="EC495" s="2"/>
      <c r="ED495" s="15"/>
      <c r="EE495" s="31"/>
      <c r="EF495" s="32"/>
      <c r="EG495" s="13"/>
      <c r="EH495" s="33"/>
      <c r="EI495" s="1"/>
      <c r="EJ495" s="1"/>
      <c r="EK495" s="2"/>
      <c r="EL495" s="15"/>
      <c r="EM495" s="31"/>
      <c r="EN495" s="32"/>
      <c r="EO495" s="13"/>
      <c r="EP495" s="33"/>
      <c r="EQ495" s="1"/>
      <c r="ER495" s="1"/>
      <c r="ES495" s="2"/>
      <c r="ET495" s="15"/>
      <c r="EU495" s="31"/>
      <c r="EV495" s="32"/>
      <c r="EW495" s="13"/>
      <c r="EX495" s="33"/>
      <c r="EY495" s="1"/>
      <c r="EZ495" s="1"/>
      <c r="FA495" s="2"/>
      <c r="FB495" s="15"/>
      <c r="FC495" s="31"/>
      <c r="FD495" s="32"/>
      <c r="FE495" s="13"/>
      <c r="FF495" s="33"/>
      <c r="FG495" s="1"/>
      <c r="FH495" s="1"/>
      <c r="FI495" s="2"/>
      <c r="FJ495" s="15"/>
      <c r="FK495" s="31"/>
      <c r="FL495" s="32"/>
      <c r="FM495" s="13"/>
      <c r="FN495" s="33"/>
      <c r="FO495" s="1"/>
      <c r="FP495" s="1"/>
      <c r="FQ495" s="2"/>
      <c r="FR495" s="15"/>
      <c r="FS495" s="31"/>
      <c r="FT495" s="32"/>
      <c r="FU495" s="13"/>
      <c r="FV495" s="33"/>
      <c r="FW495" s="1"/>
      <c r="FX495" s="1"/>
      <c r="FY495" s="2"/>
      <c r="FZ495" s="15"/>
      <c r="GA495" s="31"/>
      <c r="GB495" s="32"/>
      <c r="GC495" s="13"/>
      <c r="GD495" s="33"/>
      <c r="GE495" s="1"/>
      <c r="GF495" s="1"/>
      <c r="GG495" s="2"/>
      <c r="GH495" s="15"/>
      <c r="GI495" s="31"/>
      <c r="GJ495" s="32"/>
      <c r="GK495" s="13"/>
      <c r="GL495" s="33"/>
      <c r="GM495" s="1"/>
      <c r="GN495" s="1"/>
      <c r="GO495" s="2"/>
      <c r="GP495" s="15"/>
      <c r="GQ495" s="31"/>
      <c r="GR495" s="32"/>
      <c r="GS495" s="13"/>
      <c r="GT495" s="33"/>
      <c r="GU495" s="1"/>
      <c r="GV495" s="1"/>
      <c r="GW495" s="2"/>
      <c r="GX495" s="15"/>
      <c r="GY495" s="31"/>
      <c r="GZ495" s="32"/>
      <c r="HA495" s="13"/>
      <c r="HB495" s="33"/>
      <c r="HC495" s="1"/>
      <c r="HD495" s="1"/>
      <c r="HE495" s="2"/>
      <c r="HF495" s="15"/>
      <c r="HG495" s="31"/>
      <c r="HH495" s="32"/>
      <c r="HI495" s="13"/>
      <c r="HJ495" s="33"/>
      <c r="HK495" s="1"/>
      <c r="HL495" s="1"/>
      <c r="HM495" s="2"/>
      <c r="HN495" s="15"/>
      <c r="HO495" s="31"/>
      <c r="HP495" s="32"/>
      <c r="HQ495" s="13"/>
      <c r="HR495" s="33"/>
      <c r="HS495" s="1"/>
      <c r="HT495" s="1"/>
      <c r="HU495" s="2"/>
      <c r="HV495" s="15"/>
      <c r="HW495" s="31"/>
      <c r="HX495" s="32"/>
      <c r="HY495" s="13"/>
      <c r="HZ495" s="33"/>
      <c r="IA495" s="1"/>
      <c r="IB495" s="1"/>
      <c r="IC495" s="2"/>
      <c r="ID495" s="15"/>
      <c r="IE495" s="31"/>
      <c r="IF495" s="32"/>
      <c r="IG495" s="13"/>
      <c r="IH495" s="33"/>
      <c r="II495" s="1"/>
      <c r="IJ495" s="1"/>
      <c r="IK495" s="2"/>
      <c r="IL495" s="15"/>
      <c r="IM495" s="31"/>
      <c r="IN495" s="32"/>
      <c r="IO495" s="13"/>
      <c r="IP495" s="33"/>
      <c r="IQ495" s="1"/>
      <c r="IR495" s="1"/>
      <c r="IS495" s="2"/>
      <c r="IT495" s="15"/>
      <c r="IU495" s="31"/>
      <c r="IV495" s="32"/>
    </row>
    <row r="496" spans="1:256" s="3" customFormat="1" ht="129" customHeight="1">
      <c r="A496" s="75">
        <v>116</v>
      </c>
      <c r="B496" s="90" t="s">
        <v>1122</v>
      </c>
      <c r="C496" s="236">
        <v>8500</v>
      </c>
      <c r="D496" s="229">
        <v>8500</v>
      </c>
      <c r="E496" s="237">
        <v>43273</v>
      </c>
      <c r="F496" s="302" t="s">
        <v>982</v>
      </c>
      <c r="G496" s="93" t="s">
        <v>380</v>
      </c>
      <c r="H496" s="100"/>
      <c r="I496" s="30"/>
      <c r="J496" s="30"/>
      <c r="K496" s="30"/>
      <c r="L496" s="1"/>
      <c r="M496" s="2"/>
      <c r="N496" s="15"/>
      <c r="O496" s="31"/>
      <c r="P496" s="32"/>
      <c r="Q496" s="13"/>
      <c r="R496" s="33"/>
      <c r="S496" s="1"/>
      <c r="T496" s="1"/>
      <c r="U496" s="2"/>
      <c r="V496" s="15"/>
      <c r="W496" s="31"/>
      <c r="X496" s="32"/>
      <c r="Y496" s="13"/>
      <c r="Z496" s="33"/>
      <c r="AA496" s="1"/>
      <c r="AB496" s="1"/>
      <c r="AC496" s="2"/>
      <c r="AD496" s="15"/>
      <c r="AE496" s="31"/>
      <c r="AF496" s="32"/>
      <c r="AG496" s="13"/>
      <c r="AH496" s="33"/>
      <c r="AI496" s="1"/>
      <c r="AJ496" s="1"/>
      <c r="AK496" s="2"/>
      <c r="AL496" s="15"/>
      <c r="AM496" s="31"/>
      <c r="AN496" s="32"/>
      <c r="AO496" s="13"/>
      <c r="AP496" s="33"/>
      <c r="AQ496" s="1"/>
      <c r="AR496" s="1"/>
      <c r="AS496" s="2"/>
      <c r="AT496" s="15"/>
      <c r="AU496" s="31"/>
      <c r="AV496" s="32"/>
      <c r="AW496" s="13"/>
      <c r="AX496" s="33"/>
      <c r="AY496" s="1"/>
      <c r="AZ496" s="1"/>
      <c r="BA496" s="2"/>
      <c r="BB496" s="15"/>
      <c r="BC496" s="31"/>
      <c r="BD496" s="32"/>
      <c r="BE496" s="13"/>
      <c r="BF496" s="33"/>
      <c r="BG496" s="1"/>
      <c r="BH496" s="1"/>
      <c r="BI496" s="2"/>
      <c r="BJ496" s="15"/>
      <c r="BK496" s="31"/>
      <c r="BL496" s="32"/>
      <c r="BM496" s="13"/>
      <c r="BN496" s="33"/>
      <c r="BO496" s="1"/>
      <c r="BP496" s="1"/>
      <c r="BQ496" s="2"/>
      <c r="BR496" s="15"/>
      <c r="BS496" s="31"/>
      <c r="BT496" s="32"/>
      <c r="BU496" s="13"/>
      <c r="BV496" s="33"/>
      <c r="BW496" s="1"/>
      <c r="BX496" s="1"/>
      <c r="BY496" s="2"/>
      <c r="BZ496" s="15"/>
      <c r="CA496" s="31"/>
      <c r="CB496" s="32"/>
      <c r="CC496" s="13"/>
      <c r="CD496" s="33"/>
      <c r="CE496" s="1"/>
      <c r="CF496" s="1"/>
      <c r="CG496" s="2"/>
      <c r="CH496" s="15"/>
      <c r="CI496" s="31"/>
      <c r="CJ496" s="32"/>
      <c r="CK496" s="13"/>
      <c r="CL496" s="33"/>
      <c r="CM496" s="1"/>
      <c r="CN496" s="1"/>
      <c r="CO496" s="2"/>
      <c r="CP496" s="15"/>
      <c r="CQ496" s="31"/>
      <c r="CR496" s="32"/>
      <c r="CS496" s="13"/>
      <c r="CT496" s="33"/>
      <c r="CU496" s="1"/>
      <c r="CV496" s="1"/>
      <c r="CW496" s="2"/>
      <c r="CX496" s="15"/>
      <c r="CY496" s="31"/>
      <c r="CZ496" s="32"/>
      <c r="DA496" s="13"/>
      <c r="DB496" s="33"/>
      <c r="DC496" s="1"/>
      <c r="DD496" s="1"/>
      <c r="DE496" s="2"/>
      <c r="DF496" s="15"/>
      <c r="DG496" s="31"/>
      <c r="DH496" s="32"/>
      <c r="DI496" s="13"/>
      <c r="DJ496" s="33"/>
      <c r="DK496" s="1"/>
      <c r="DL496" s="1"/>
      <c r="DM496" s="2"/>
      <c r="DN496" s="15"/>
      <c r="DO496" s="31"/>
      <c r="DP496" s="32"/>
      <c r="DQ496" s="13"/>
      <c r="DR496" s="33"/>
      <c r="DS496" s="1"/>
      <c r="DT496" s="1"/>
      <c r="DU496" s="2"/>
      <c r="DV496" s="15"/>
      <c r="DW496" s="31"/>
      <c r="DX496" s="32"/>
      <c r="DY496" s="13"/>
      <c r="DZ496" s="33"/>
      <c r="EA496" s="1"/>
      <c r="EB496" s="1"/>
      <c r="EC496" s="2"/>
      <c r="ED496" s="15"/>
      <c r="EE496" s="31"/>
      <c r="EF496" s="32"/>
      <c r="EG496" s="13"/>
      <c r="EH496" s="33"/>
      <c r="EI496" s="1"/>
      <c r="EJ496" s="1"/>
      <c r="EK496" s="2"/>
      <c r="EL496" s="15"/>
      <c r="EM496" s="31"/>
      <c r="EN496" s="32"/>
      <c r="EO496" s="13"/>
      <c r="EP496" s="33"/>
      <c r="EQ496" s="1"/>
      <c r="ER496" s="1"/>
      <c r="ES496" s="2"/>
      <c r="ET496" s="15"/>
      <c r="EU496" s="31"/>
      <c r="EV496" s="32"/>
      <c r="EW496" s="13"/>
      <c r="EX496" s="33"/>
      <c r="EY496" s="1"/>
      <c r="EZ496" s="1"/>
      <c r="FA496" s="2"/>
      <c r="FB496" s="15"/>
      <c r="FC496" s="31"/>
      <c r="FD496" s="32"/>
      <c r="FE496" s="13"/>
      <c r="FF496" s="33"/>
      <c r="FG496" s="1"/>
      <c r="FH496" s="1"/>
      <c r="FI496" s="2"/>
      <c r="FJ496" s="15"/>
      <c r="FK496" s="31"/>
      <c r="FL496" s="32"/>
      <c r="FM496" s="13"/>
      <c r="FN496" s="33"/>
      <c r="FO496" s="1"/>
      <c r="FP496" s="1"/>
      <c r="FQ496" s="2"/>
      <c r="FR496" s="15"/>
      <c r="FS496" s="31"/>
      <c r="FT496" s="32"/>
      <c r="FU496" s="13"/>
      <c r="FV496" s="33"/>
      <c r="FW496" s="1"/>
      <c r="FX496" s="1"/>
      <c r="FY496" s="2"/>
      <c r="FZ496" s="15"/>
      <c r="GA496" s="31"/>
      <c r="GB496" s="32"/>
      <c r="GC496" s="13"/>
      <c r="GD496" s="33"/>
      <c r="GE496" s="1"/>
      <c r="GF496" s="1"/>
      <c r="GG496" s="2"/>
      <c r="GH496" s="15"/>
      <c r="GI496" s="31"/>
      <c r="GJ496" s="32"/>
      <c r="GK496" s="13"/>
      <c r="GL496" s="33"/>
      <c r="GM496" s="1"/>
      <c r="GN496" s="1"/>
      <c r="GO496" s="2"/>
      <c r="GP496" s="15"/>
      <c r="GQ496" s="31"/>
      <c r="GR496" s="32"/>
      <c r="GS496" s="13"/>
      <c r="GT496" s="33"/>
      <c r="GU496" s="1"/>
      <c r="GV496" s="1"/>
      <c r="GW496" s="2"/>
      <c r="GX496" s="15"/>
      <c r="GY496" s="31"/>
      <c r="GZ496" s="32"/>
      <c r="HA496" s="13"/>
      <c r="HB496" s="33"/>
      <c r="HC496" s="1"/>
      <c r="HD496" s="1"/>
      <c r="HE496" s="2"/>
      <c r="HF496" s="15"/>
      <c r="HG496" s="31"/>
      <c r="HH496" s="32"/>
      <c r="HI496" s="13"/>
      <c r="HJ496" s="33"/>
      <c r="HK496" s="1"/>
      <c r="HL496" s="1"/>
      <c r="HM496" s="2"/>
      <c r="HN496" s="15"/>
      <c r="HO496" s="31"/>
      <c r="HP496" s="32"/>
      <c r="HQ496" s="13"/>
      <c r="HR496" s="33"/>
      <c r="HS496" s="1"/>
      <c r="HT496" s="1"/>
      <c r="HU496" s="2"/>
      <c r="HV496" s="15"/>
      <c r="HW496" s="31"/>
      <c r="HX496" s="32"/>
      <c r="HY496" s="13"/>
      <c r="HZ496" s="33"/>
      <c r="IA496" s="1"/>
      <c r="IB496" s="1"/>
      <c r="IC496" s="2"/>
      <c r="ID496" s="15"/>
      <c r="IE496" s="31"/>
      <c r="IF496" s="32"/>
      <c r="IG496" s="13"/>
      <c r="IH496" s="33"/>
      <c r="II496" s="1"/>
      <c r="IJ496" s="1"/>
      <c r="IK496" s="2"/>
      <c r="IL496" s="15"/>
      <c r="IM496" s="31"/>
      <c r="IN496" s="32"/>
      <c r="IO496" s="13"/>
      <c r="IP496" s="33"/>
      <c r="IQ496" s="1"/>
      <c r="IR496" s="1"/>
      <c r="IS496" s="2"/>
      <c r="IT496" s="15"/>
      <c r="IU496" s="31"/>
      <c r="IV496" s="32"/>
    </row>
    <row r="497" spans="1:256" s="3" customFormat="1" ht="138" customHeight="1">
      <c r="A497" s="75">
        <v>117</v>
      </c>
      <c r="B497" s="90" t="s">
        <v>986</v>
      </c>
      <c r="C497" s="236">
        <v>15200</v>
      </c>
      <c r="D497" s="229">
        <v>15200</v>
      </c>
      <c r="E497" s="237">
        <v>43273</v>
      </c>
      <c r="F497" s="302" t="s">
        <v>982</v>
      </c>
      <c r="G497" s="93" t="s">
        <v>380</v>
      </c>
      <c r="H497" s="100"/>
      <c r="I497" s="30"/>
      <c r="J497" s="30"/>
      <c r="K497" s="30"/>
      <c r="L497" s="1"/>
      <c r="M497" s="2"/>
      <c r="N497" s="15"/>
      <c r="O497" s="31"/>
      <c r="P497" s="32"/>
      <c r="Q497" s="13"/>
      <c r="R497" s="33"/>
      <c r="S497" s="1"/>
      <c r="T497" s="1"/>
      <c r="U497" s="2"/>
      <c r="V497" s="15"/>
      <c r="W497" s="31"/>
      <c r="X497" s="32"/>
      <c r="Y497" s="13"/>
      <c r="Z497" s="33"/>
      <c r="AA497" s="1"/>
      <c r="AB497" s="1"/>
      <c r="AC497" s="2"/>
      <c r="AD497" s="15"/>
      <c r="AE497" s="31"/>
      <c r="AF497" s="32"/>
      <c r="AG497" s="13"/>
      <c r="AH497" s="33"/>
      <c r="AI497" s="1"/>
      <c r="AJ497" s="1"/>
      <c r="AK497" s="2"/>
      <c r="AL497" s="15"/>
      <c r="AM497" s="31"/>
      <c r="AN497" s="32"/>
      <c r="AO497" s="13"/>
      <c r="AP497" s="33"/>
      <c r="AQ497" s="1"/>
      <c r="AR497" s="1"/>
      <c r="AS497" s="2"/>
      <c r="AT497" s="15"/>
      <c r="AU497" s="31"/>
      <c r="AV497" s="32"/>
      <c r="AW497" s="13"/>
      <c r="AX497" s="33"/>
      <c r="AY497" s="1"/>
      <c r="AZ497" s="1"/>
      <c r="BA497" s="2"/>
      <c r="BB497" s="15"/>
      <c r="BC497" s="31"/>
      <c r="BD497" s="32"/>
      <c r="BE497" s="13"/>
      <c r="BF497" s="33"/>
      <c r="BG497" s="1"/>
      <c r="BH497" s="1"/>
      <c r="BI497" s="2"/>
      <c r="BJ497" s="15"/>
      <c r="BK497" s="31"/>
      <c r="BL497" s="32"/>
      <c r="BM497" s="13"/>
      <c r="BN497" s="33"/>
      <c r="BO497" s="1"/>
      <c r="BP497" s="1"/>
      <c r="BQ497" s="2"/>
      <c r="BR497" s="15"/>
      <c r="BS497" s="31"/>
      <c r="BT497" s="32"/>
      <c r="BU497" s="13"/>
      <c r="BV497" s="33"/>
      <c r="BW497" s="1"/>
      <c r="BX497" s="1"/>
      <c r="BY497" s="2"/>
      <c r="BZ497" s="15"/>
      <c r="CA497" s="31"/>
      <c r="CB497" s="32"/>
      <c r="CC497" s="13"/>
      <c r="CD497" s="33"/>
      <c r="CE497" s="1"/>
      <c r="CF497" s="1"/>
      <c r="CG497" s="2"/>
      <c r="CH497" s="15"/>
      <c r="CI497" s="31"/>
      <c r="CJ497" s="32"/>
      <c r="CK497" s="13"/>
      <c r="CL497" s="33"/>
      <c r="CM497" s="1"/>
      <c r="CN497" s="1"/>
      <c r="CO497" s="2"/>
      <c r="CP497" s="15"/>
      <c r="CQ497" s="31"/>
      <c r="CR497" s="32"/>
      <c r="CS497" s="13"/>
      <c r="CT497" s="33"/>
      <c r="CU497" s="1"/>
      <c r="CV497" s="1"/>
      <c r="CW497" s="2"/>
      <c r="CX497" s="15"/>
      <c r="CY497" s="31"/>
      <c r="CZ497" s="32"/>
      <c r="DA497" s="13"/>
      <c r="DB497" s="33"/>
      <c r="DC497" s="1"/>
      <c r="DD497" s="1"/>
      <c r="DE497" s="2"/>
      <c r="DF497" s="15"/>
      <c r="DG497" s="31"/>
      <c r="DH497" s="32"/>
      <c r="DI497" s="13"/>
      <c r="DJ497" s="33"/>
      <c r="DK497" s="1"/>
      <c r="DL497" s="1"/>
      <c r="DM497" s="2"/>
      <c r="DN497" s="15"/>
      <c r="DO497" s="31"/>
      <c r="DP497" s="32"/>
      <c r="DQ497" s="13"/>
      <c r="DR497" s="33"/>
      <c r="DS497" s="1"/>
      <c r="DT497" s="1"/>
      <c r="DU497" s="2"/>
      <c r="DV497" s="15"/>
      <c r="DW497" s="31"/>
      <c r="DX497" s="32"/>
      <c r="DY497" s="13"/>
      <c r="DZ497" s="33"/>
      <c r="EA497" s="1"/>
      <c r="EB497" s="1"/>
      <c r="EC497" s="2"/>
      <c r="ED497" s="15"/>
      <c r="EE497" s="31"/>
      <c r="EF497" s="32"/>
      <c r="EG497" s="13"/>
      <c r="EH497" s="33"/>
      <c r="EI497" s="1"/>
      <c r="EJ497" s="1"/>
      <c r="EK497" s="2"/>
      <c r="EL497" s="15"/>
      <c r="EM497" s="31"/>
      <c r="EN497" s="32"/>
      <c r="EO497" s="13"/>
      <c r="EP497" s="33"/>
      <c r="EQ497" s="1"/>
      <c r="ER497" s="1"/>
      <c r="ES497" s="2"/>
      <c r="ET497" s="15"/>
      <c r="EU497" s="31"/>
      <c r="EV497" s="32"/>
      <c r="EW497" s="13"/>
      <c r="EX497" s="33"/>
      <c r="EY497" s="1"/>
      <c r="EZ497" s="1"/>
      <c r="FA497" s="2"/>
      <c r="FB497" s="15"/>
      <c r="FC497" s="31"/>
      <c r="FD497" s="32"/>
      <c r="FE497" s="13"/>
      <c r="FF497" s="33"/>
      <c r="FG497" s="1"/>
      <c r="FH497" s="1"/>
      <c r="FI497" s="2"/>
      <c r="FJ497" s="15"/>
      <c r="FK497" s="31"/>
      <c r="FL497" s="32"/>
      <c r="FM497" s="13"/>
      <c r="FN497" s="33"/>
      <c r="FO497" s="1"/>
      <c r="FP497" s="1"/>
      <c r="FQ497" s="2"/>
      <c r="FR497" s="15"/>
      <c r="FS497" s="31"/>
      <c r="FT497" s="32"/>
      <c r="FU497" s="13"/>
      <c r="FV497" s="33"/>
      <c r="FW497" s="1"/>
      <c r="FX497" s="1"/>
      <c r="FY497" s="2"/>
      <c r="FZ497" s="15"/>
      <c r="GA497" s="31"/>
      <c r="GB497" s="32"/>
      <c r="GC497" s="13"/>
      <c r="GD497" s="33"/>
      <c r="GE497" s="1"/>
      <c r="GF497" s="1"/>
      <c r="GG497" s="2"/>
      <c r="GH497" s="15"/>
      <c r="GI497" s="31"/>
      <c r="GJ497" s="32"/>
      <c r="GK497" s="13"/>
      <c r="GL497" s="33"/>
      <c r="GM497" s="1"/>
      <c r="GN497" s="1"/>
      <c r="GO497" s="2"/>
      <c r="GP497" s="15"/>
      <c r="GQ497" s="31"/>
      <c r="GR497" s="32"/>
      <c r="GS497" s="13"/>
      <c r="GT497" s="33"/>
      <c r="GU497" s="1"/>
      <c r="GV497" s="1"/>
      <c r="GW497" s="2"/>
      <c r="GX497" s="15"/>
      <c r="GY497" s="31"/>
      <c r="GZ497" s="32"/>
      <c r="HA497" s="13"/>
      <c r="HB497" s="33"/>
      <c r="HC497" s="1"/>
      <c r="HD497" s="1"/>
      <c r="HE497" s="2"/>
      <c r="HF497" s="15"/>
      <c r="HG497" s="31"/>
      <c r="HH497" s="32"/>
      <c r="HI497" s="13"/>
      <c r="HJ497" s="33"/>
      <c r="HK497" s="1"/>
      <c r="HL497" s="1"/>
      <c r="HM497" s="2"/>
      <c r="HN497" s="15"/>
      <c r="HO497" s="31"/>
      <c r="HP497" s="32"/>
      <c r="HQ497" s="13"/>
      <c r="HR497" s="33"/>
      <c r="HS497" s="1"/>
      <c r="HT497" s="1"/>
      <c r="HU497" s="2"/>
      <c r="HV497" s="15"/>
      <c r="HW497" s="31"/>
      <c r="HX497" s="32"/>
      <c r="HY497" s="13"/>
      <c r="HZ497" s="33"/>
      <c r="IA497" s="1"/>
      <c r="IB497" s="1"/>
      <c r="IC497" s="2"/>
      <c r="ID497" s="15"/>
      <c r="IE497" s="31"/>
      <c r="IF497" s="32"/>
      <c r="IG497" s="13"/>
      <c r="IH497" s="33"/>
      <c r="II497" s="1"/>
      <c r="IJ497" s="1"/>
      <c r="IK497" s="2"/>
      <c r="IL497" s="15"/>
      <c r="IM497" s="31"/>
      <c r="IN497" s="32"/>
      <c r="IO497" s="13"/>
      <c r="IP497" s="33"/>
      <c r="IQ497" s="1"/>
      <c r="IR497" s="1"/>
      <c r="IS497" s="2"/>
      <c r="IT497" s="15"/>
      <c r="IU497" s="31"/>
      <c r="IV497" s="32"/>
    </row>
    <row r="498" spans="1:256" s="3" customFormat="1" ht="135" customHeight="1">
      <c r="A498" s="75">
        <v>118</v>
      </c>
      <c r="B498" s="90" t="s">
        <v>987</v>
      </c>
      <c r="C498" s="236">
        <v>9000</v>
      </c>
      <c r="D498" s="229">
        <v>9000</v>
      </c>
      <c r="E498" s="237">
        <v>43273</v>
      </c>
      <c r="F498" s="302" t="s">
        <v>982</v>
      </c>
      <c r="G498" s="93" t="s">
        <v>380</v>
      </c>
      <c r="H498" s="100"/>
      <c r="I498" s="30"/>
      <c r="J498" s="30"/>
      <c r="K498" s="30"/>
      <c r="L498" s="1"/>
      <c r="M498" s="2"/>
      <c r="N498" s="15"/>
      <c r="O498" s="31"/>
      <c r="P498" s="32"/>
      <c r="Q498" s="13"/>
      <c r="R498" s="33"/>
      <c r="S498" s="1"/>
      <c r="T498" s="1"/>
      <c r="U498" s="2"/>
      <c r="V498" s="15"/>
      <c r="W498" s="31"/>
      <c r="X498" s="32"/>
      <c r="Y498" s="13"/>
      <c r="Z498" s="33"/>
      <c r="AA498" s="1"/>
      <c r="AB498" s="1"/>
      <c r="AC498" s="2"/>
      <c r="AD498" s="15"/>
      <c r="AE498" s="31"/>
      <c r="AF498" s="32"/>
      <c r="AG498" s="13"/>
      <c r="AH498" s="33"/>
      <c r="AI498" s="1"/>
      <c r="AJ498" s="1"/>
      <c r="AK498" s="2"/>
      <c r="AL498" s="15"/>
      <c r="AM498" s="31"/>
      <c r="AN498" s="32"/>
      <c r="AO498" s="13"/>
      <c r="AP498" s="33"/>
      <c r="AQ498" s="1"/>
      <c r="AR498" s="1"/>
      <c r="AS498" s="2"/>
      <c r="AT498" s="15"/>
      <c r="AU498" s="31"/>
      <c r="AV498" s="32"/>
      <c r="AW498" s="13"/>
      <c r="AX498" s="33"/>
      <c r="AY498" s="1"/>
      <c r="AZ498" s="1"/>
      <c r="BA498" s="2"/>
      <c r="BB498" s="15"/>
      <c r="BC498" s="31"/>
      <c r="BD498" s="32"/>
      <c r="BE498" s="13"/>
      <c r="BF498" s="33"/>
      <c r="BG498" s="1"/>
      <c r="BH498" s="1"/>
      <c r="BI498" s="2"/>
      <c r="BJ498" s="15"/>
      <c r="BK498" s="31"/>
      <c r="BL498" s="32"/>
      <c r="BM498" s="13"/>
      <c r="BN498" s="33"/>
      <c r="BO498" s="1"/>
      <c r="BP498" s="1"/>
      <c r="BQ498" s="2"/>
      <c r="BR498" s="15"/>
      <c r="BS498" s="31"/>
      <c r="BT498" s="32"/>
      <c r="BU498" s="13"/>
      <c r="BV498" s="33"/>
      <c r="BW498" s="1"/>
      <c r="BX498" s="1"/>
      <c r="BY498" s="2"/>
      <c r="BZ498" s="15"/>
      <c r="CA498" s="31"/>
      <c r="CB498" s="32"/>
      <c r="CC498" s="13"/>
      <c r="CD498" s="33"/>
      <c r="CE498" s="1"/>
      <c r="CF498" s="1"/>
      <c r="CG498" s="2"/>
      <c r="CH498" s="15"/>
      <c r="CI498" s="31"/>
      <c r="CJ498" s="32"/>
      <c r="CK498" s="13"/>
      <c r="CL498" s="33"/>
      <c r="CM498" s="1"/>
      <c r="CN498" s="1"/>
      <c r="CO498" s="2"/>
      <c r="CP498" s="15"/>
      <c r="CQ498" s="31"/>
      <c r="CR498" s="32"/>
      <c r="CS498" s="13"/>
      <c r="CT498" s="33"/>
      <c r="CU498" s="1"/>
      <c r="CV498" s="1"/>
      <c r="CW498" s="2"/>
      <c r="CX498" s="15"/>
      <c r="CY498" s="31"/>
      <c r="CZ498" s="32"/>
      <c r="DA498" s="13"/>
      <c r="DB498" s="33"/>
      <c r="DC498" s="1"/>
      <c r="DD498" s="1"/>
      <c r="DE498" s="2"/>
      <c r="DF498" s="15"/>
      <c r="DG498" s="31"/>
      <c r="DH498" s="32"/>
      <c r="DI498" s="13"/>
      <c r="DJ498" s="33"/>
      <c r="DK498" s="1"/>
      <c r="DL498" s="1"/>
      <c r="DM498" s="2"/>
      <c r="DN498" s="15"/>
      <c r="DO498" s="31"/>
      <c r="DP498" s="32"/>
      <c r="DQ498" s="13"/>
      <c r="DR498" s="33"/>
      <c r="DS498" s="1"/>
      <c r="DT498" s="1"/>
      <c r="DU498" s="2"/>
      <c r="DV498" s="15"/>
      <c r="DW498" s="31"/>
      <c r="DX498" s="32"/>
      <c r="DY498" s="13"/>
      <c r="DZ498" s="33"/>
      <c r="EA498" s="1"/>
      <c r="EB498" s="1"/>
      <c r="EC498" s="2"/>
      <c r="ED498" s="15"/>
      <c r="EE498" s="31"/>
      <c r="EF498" s="32"/>
      <c r="EG498" s="13"/>
      <c r="EH498" s="33"/>
      <c r="EI498" s="1"/>
      <c r="EJ498" s="1"/>
      <c r="EK498" s="2"/>
      <c r="EL498" s="15"/>
      <c r="EM498" s="31"/>
      <c r="EN498" s="32"/>
      <c r="EO498" s="13"/>
      <c r="EP498" s="33"/>
      <c r="EQ498" s="1"/>
      <c r="ER498" s="1"/>
      <c r="ES498" s="2"/>
      <c r="ET498" s="15"/>
      <c r="EU498" s="31"/>
      <c r="EV498" s="32"/>
      <c r="EW498" s="13"/>
      <c r="EX498" s="33"/>
      <c r="EY498" s="1"/>
      <c r="EZ498" s="1"/>
      <c r="FA498" s="2"/>
      <c r="FB498" s="15"/>
      <c r="FC498" s="31"/>
      <c r="FD498" s="32"/>
      <c r="FE498" s="13"/>
      <c r="FF498" s="33"/>
      <c r="FG498" s="1"/>
      <c r="FH498" s="1"/>
      <c r="FI498" s="2"/>
      <c r="FJ498" s="15"/>
      <c r="FK498" s="31"/>
      <c r="FL498" s="32"/>
      <c r="FM498" s="13"/>
      <c r="FN498" s="33"/>
      <c r="FO498" s="1"/>
      <c r="FP498" s="1"/>
      <c r="FQ498" s="2"/>
      <c r="FR498" s="15"/>
      <c r="FS498" s="31"/>
      <c r="FT498" s="32"/>
      <c r="FU498" s="13"/>
      <c r="FV498" s="33"/>
      <c r="FW498" s="1"/>
      <c r="FX498" s="1"/>
      <c r="FY498" s="2"/>
      <c r="FZ498" s="15"/>
      <c r="GA498" s="31"/>
      <c r="GB498" s="32"/>
      <c r="GC498" s="13"/>
      <c r="GD498" s="33"/>
      <c r="GE498" s="1"/>
      <c r="GF498" s="1"/>
      <c r="GG498" s="2"/>
      <c r="GH498" s="15"/>
      <c r="GI498" s="31"/>
      <c r="GJ498" s="32"/>
      <c r="GK498" s="13"/>
      <c r="GL498" s="33"/>
      <c r="GM498" s="1"/>
      <c r="GN498" s="1"/>
      <c r="GO498" s="2"/>
      <c r="GP498" s="15"/>
      <c r="GQ498" s="31"/>
      <c r="GR498" s="32"/>
      <c r="GS498" s="13"/>
      <c r="GT498" s="33"/>
      <c r="GU498" s="1"/>
      <c r="GV498" s="1"/>
      <c r="GW498" s="2"/>
      <c r="GX498" s="15"/>
      <c r="GY498" s="31"/>
      <c r="GZ498" s="32"/>
      <c r="HA498" s="13"/>
      <c r="HB498" s="33"/>
      <c r="HC498" s="1"/>
      <c r="HD498" s="1"/>
      <c r="HE498" s="2"/>
      <c r="HF498" s="15"/>
      <c r="HG498" s="31"/>
      <c r="HH498" s="32"/>
      <c r="HI498" s="13"/>
      <c r="HJ498" s="33"/>
      <c r="HK498" s="1"/>
      <c r="HL498" s="1"/>
      <c r="HM498" s="2"/>
      <c r="HN498" s="15"/>
      <c r="HO498" s="31"/>
      <c r="HP498" s="32"/>
      <c r="HQ498" s="13"/>
      <c r="HR498" s="33"/>
      <c r="HS498" s="1"/>
      <c r="HT498" s="1"/>
      <c r="HU498" s="2"/>
      <c r="HV498" s="15"/>
      <c r="HW498" s="31"/>
      <c r="HX498" s="32"/>
      <c r="HY498" s="13"/>
      <c r="HZ498" s="33"/>
      <c r="IA498" s="1"/>
      <c r="IB498" s="1"/>
      <c r="IC498" s="2"/>
      <c r="ID498" s="15"/>
      <c r="IE498" s="31"/>
      <c r="IF498" s="32"/>
      <c r="IG498" s="13"/>
      <c r="IH498" s="33"/>
      <c r="II498" s="1"/>
      <c r="IJ498" s="1"/>
      <c r="IK498" s="2"/>
      <c r="IL498" s="15"/>
      <c r="IM498" s="31"/>
      <c r="IN498" s="32"/>
      <c r="IO498" s="13"/>
      <c r="IP498" s="33"/>
      <c r="IQ498" s="1"/>
      <c r="IR498" s="1"/>
      <c r="IS498" s="2"/>
      <c r="IT498" s="15"/>
      <c r="IU498" s="31"/>
      <c r="IV498" s="32"/>
    </row>
    <row r="499" spans="1:256" s="3" customFormat="1" ht="139.5" customHeight="1">
      <c r="A499" s="75">
        <v>119</v>
      </c>
      <c r="B499" s="90" t="s">
        <v>988</v>
      </c>
      <c r="C499" s="236">
        <v>10000</v>
      </c>
      <c r="D499" s="229">
        <v>10000</v>
      </c>
      <c r="E499" s="237">
        <v>43273</v>
      </c>
      <c r="F499" s="302" t="s">
        <v>982</v>
      </c>
      <c r="G499" s="93" t="s">
        <v>380</v>
      </c>
      <c r="H499" s="100"/>
      <c r="I499" s="30"/>
      <c r="J499" s="30"/>
      <c r="K499" s="30"/>
      <c r="L499" s="1"/>
      <c r="M499" s="2"/>
      <c r="N499" s="15"/>
      <c r="O499" s="31"/>
      <c r="P499" s="32"/>
      <c r="Q499" s="13"/>
      <c r="R499" s="33"/>
      <c r="S499" s="1"/>
      <c r="T499" s="1"/>
      <c r="U499" s="2"/>
      <c r="V499" s="15"/>
      <c r="W499" s="31"/>
      <c r="X499" s="32"/>
      <c r="Y499" s="13"/>
      <c r="Z499" s="33"/>
      <c r="AA499" s="1"/>
      <c r="AB499" s="1"/>
      <c r="AC499" s="2"/>
      <c r="AD499" s="15"/>
      <c r="AE499" s="31"/>
      <c r="AF499" s="32"/>
      <c r="AG499" s="13"/>
      <c r="AH499" s="33"/>
      <c r="AI499" s="1"/>
      <c r="AJ499" s="1"/>
      <c r="AK499" s="2"/>
      <c r="AL499" s="15"/>
      <c r="AM499" s="31"/>
      <c r="AN499" s="32"/>
      <c r="AO499" s="13"/>
      <c r="AP499" s="33"/>
      <c r="AQ499" s="1"/>
      <c r="AR499" s="1"/>
      <c r="AS499" s="2"/>
      <c r="AT499" s="15"/>
      <c r="AU499" s="31"/>
      <c r="AV499" s="32"/>
      <c r="AW499" s="13"/>
      <c r="AX499" s="33"/>
      <c r="AY499" s="1"/>
      <c r="AZ499" s="1"/>
      <c r="BA499" s="2"/>
      <c r="BB499" s="15"/>
      <c r="BC499" s="31"/>
      <c r="BD499" s="32"/>
      <c r="BE499" s="13"/>
      <c r="BF499" s="33"/>
      <c r="BG499" s="1"/>
      <c r="BH499" s="1"/>
      <c r="BI499" s="2"/>
      <c r="BJ499" s="15"/>
      <c r="BK499" s="31"/>
      <c r="BL499" s="32"/>
      <c r="BM499" s="13"/>
      <c r="BN499" s="33"/>
      <c r="BO499" s="1"/>
      <c r="BP499" s="1"/>
      <c r="BQ499" s="2"/>
      <c r="BR499" s="15"/>
      <c r="BS499" s="31"/>
      <c r="BT499" s="32"/>
      <c r="BU499" s="13"/>
      <c r="BV499" s="33"/>
      <c r="BW499" s="1"/>
      <c r="BX499" s="1"/>
      <c r="BY499" s="2"/>
      <c r="BZ499" s="15"/>
      <c r="CA499" s="31"/>
      <c r="CB499" s="32"/>
      <c r="CC499" s="13"/>
      <c r="CD499" s="33"/>
      <c r="CE499" s="1"/>
      <c r="CF499" s="1"/>
      <c r="CG499" s="2"/>
      <c r="CH499" s="15"/>
      <c r="CI499" s="31"/>
      <c r="CJ499" s="32"/>
      <c r="CK499" s="13"/>
      <c r="CL499" s="33"/>
      <c r="CM499" s="1"/>
      <c r="CN499" s="1"/>
      <c r="CO499" s="2"/>
      <c r="CP499" s="15"/>
      <c r="CQ499" s="31"/>
      <c r="CR499" s="32"/>
      <c r="CS499" s="13"/>
      <c r="CT499" s="33"/>
      <c r="CU499" s="1"/>
      <c r="CV499" s="1"/>
      <c r="CW499" s="2"/>
      <c r="CX499" s="15"/>
      <c r="CY499" s="31"/>
      <c r="CZ499" s="32"/>
      <c r="DA499" s="13"/>
      <c r="DB499" s="33"/>
      <c r="DC499" s="1"/>
      <c r="DD499" s="1"/>
      <c r="DE499" s="2"/>
      <c r="DF499" s="15"/>
      <c r="DG499" s="31"/>
      <c r="DH499" s="32"/>
      <c r="DI499" s="13"/>
      <c r="DJ499" s="33"/>
      <c r="DK499" s="1"/>
      <c r="DL499" s="1"/>
      <c r="DM499" s="2"/>
      <c r="DN499" s="15"/>
      <c r="DO499" s="31"/>
      <c r="DP499" s="32"/>
      <c r="DQ499" s="13"/>
      <c r="DR499" s="33"/>
      <c r="DS499" s="1"/>
      <c r="DT499" s="1"/>
      <c r="DU499" s="2"/>
      <c r="DV499" s="15"/>
      <c r="DW499" s="31"/>
      <c r="DX499" s="32"/>
      <c r="DY499" s="13"/>
      <c r="DZ499" s="33"/>
      <c r="EA499" s="1"/>
      <c r="EB499" s="1"/>
      <c r="EC499" s="2"/>
      <c r="ED499" s="15"/>
      <c r="EE499" s="31"/>
      <c r="EF499" s="32"/>
      <c r="EG499" s="13"/>
      <c r="EH499" s="33"/>
      <c r="EI499" s="1"/>
      <c r="EJ499" s="1"/>
      <c r="EK499" s="2"/>
      <c r="EL499" s="15"/>
      <c r="EM499" s="31"/>
      <c r="EN499" s="32"/>
      <c r="EO499" s="13"/>
      <c r="EP499" s="33"/>
      <c r="EQ499" s="1"/>
      <c r="ER499" s="1"/>
      <c r="ES499" s="2"/>
      <c r="ET499" s="15"/>
      <c r="EU499" s="31"/>
      <c r="EV499" s="32"/>
      <c r="EW499" s="13"/>
      <c r="EX499" s="33"/>
      <c r="EY499" s="1"/>
      <c r="EZ499" s="1"/>
      <c r="FA499" s="2"/>
      <c r="FB499" s="15"/>
      <c r="FC499" s="31"/>
      <c r="FD499" s="32"/>
      <c r="FE499" s="13"/>
      <c r="FF499" s="33"/>
      <c r="FG499" s="1"/>
      <c r="FH499" s="1"/>
      <c r="FI499" s="2"/>
      <c r="FJ499" s="15"/>
      <c r="FK499" s="31"/>
      <c r="FL499" s="32"/>
      <c r="FM499" s="13"/>
      <c r="FN499" s="33"/>
      <c r="FO499" s="1"/>
      <c r="FP499" s="1"/>
      <c r="FQ499" s="2"/>
      <c r="FR499" s="15"/>
      <c r="FS499" s="31"/>
      <c r="FT499" s="32"/>
      <c r="FU499" s="13"/>
      <c r="FV499" s="33"/>
      <c r="FW499" s="1"/>
      <c r="FX499" s="1"/>
      <c r="FY499" s="2"/>
      <c r="FZ499" s="15"/>
      <c r="GA499" s="31"/>
      <c r="GB499" s="32"/>
      <c r="GC499" s="13"/>
      <c r="GD499" s="33"/>
      <c r="GE499" s="1"/>
      <c r="GF499" s="1"/>
      <c r="GG499" s="2"/>
      <c r="GH499" s="15"/>
      <c r="GI499" s="31"/>
      <c r="GJ499" s="32"/>
      <c r="GK499" s="13"/>
      <c r="GL499" s="33"/>
      <c r="GM499" s="1"/>
      <c r="GN499" s="1"/>
      <c r="GO499" s="2"/>
      <c r="GP499" s="15"/>
      <c r="GQ499" s="31"/>
      <c r="GR499" s="32"/>
      <c r="GS499" s="13"/>
      <c r="GT499" s="33"/>
      <c r="GU499" s="1"/>
      <c r="GV499" s="1"/>
      <c r="GW499" s="2"/>
      <c r="GX499" s="15"/>
      <c r="GY499" s="31"/>
      <c r="GZ499" s="32"/>
      <c r="HA499" s="13"/>
      <c r="HB499" s="33"/>
      <c r="HC499" s="1"/>
      <c r="HD499" s="1"/>
      <c r="HE499" s="2"/>
      <c r="HF499" s="15"/>
      <c r="HG499" s="31"/>
      <c r="HH499" s="32"/>
      <c r="HI499" s="13"/>
      <c r="HJ499" s="33"/>
      <c r="HK499" s="1"/>
      <c r="HL499" s="1"/>
      <c r="HM499" s="2"/>
      <c r="HN499" s="15"/>
      <c r="HO499" s="31"/>
      <c r="HP499" s="32"/>
      <c r="HQ499" s="13"/>
      <c r="HR499" s="33"/>
      <c r="HS499" s="1"/>
      <c r="HT499" s="1"/>
      <c r="HU499" s="2"/>
      <c r="HV499" s="15"/>
      <c r="HW499" s="31"/>
      <c r="HX499" s="32"/>
      <c r="HY499" s="13"/>
      <c r="HZ499" s="33"/>
      <c r="IA499" s="1"/>
      <c r="IB499" s="1"/>
      <c r="IC499" s="2"/>
      <c r="ID499" s="15"/>
      <c r="IE499" s="31"/>
      <c r="IF499" s="32"/>
      <c r="IG499" s="13"/>
      <c r="IH499" s="33"/>
      <c r="II499" s="1"/>
      <c r="IJ499" s="1"/>
      <c r="IK499" s="2"/>
      <c r="IL499" s="15"/>
      <c r="IM499" s="31"/>
      <c r="IN499" s="32"/>
      <c r="IO499" s="13"/>
      <c r="IP499" s="33"/>
      <c r="IQ499" s="1"/>
      <c r="IR499" s="1"/>
      <c r="IS499" s="2"/>
      <c r="IT499" s="15"/>
      <c r="IU499" s="31"/>
      <c r="IV499" s="32"/>
    </row>
    <row r="500" spans="1:256" s="3" customFormat="1" ht="135" customHeight="1">
      <c r="A500" s="75">
        <v>120</v>
      </c>
      <c r="B500" s="90" t="s">
        <v>989</v>
      </c>
      <c r="C500" s="236">
        <v>4550</v>
      </c>
      <c r="D500" s="229">
        <v>4550</v>
      </c>
      <c r="E500" s="237">
        <v>43273</v>
      </c>
      <c r="F500" s="302" t="s">
        <v>990</v>
      </c>
      <c r="G500" s="93" t="s">
        <v>380</v>
      </c>
      <c r="H500" s="100"/>
      <c r="I500" s="30"/>
      <c r="J500" s="30"/>
      <c r="K500" s="30"/>
      <c r="L500" s="1"/>
      <c r="M500" s="2"/>
      <c r="N500" s="15"/>
      <c r="O500" s="31"/>
      <c r="P500" s="32"/>
      <c r="Q500" s="13"/>
      <c r="R500" s="33"/>
      <c r="S500" s="1"/>
      <c r="T500" s="1"/>
      <c r="U500" s="2"/>
      <c r="V500" s="15"/>
      <c r="W500" s="31"/>
      <c r="X500" s="32"/>
      <c r="Y500" s="13"/>
      <c r="Z500" s="33"/>
      <c r="AA500" s="1"/>
      <c r="AB500" s="1"/>
      <c r="AC500" s="2"/>
      <c r="AD500" s="15"/>
      <c r="AE500" s="31"/>
      <c r="AF500" s="32"/>
      <c r="AG500" s="13"/>
      <c r="AH500" s="33"/>
      <c r="AI500" s="1"/>
      <c r="AJ500" s="1"/>
      <c r="AK500" s="2"/>
      <c r="AL500" s="15"/>
      <c r="AM500" s="31"/>
      <c r="AN500" s="32"/>
      <c r="AO500" s="13"/>
      <c r="AP500" s="33"/>
      <c r="AQ500" s="1"/>
      <c r="AR500" s="1"/>
      <c r="AS500" s="2"/>
      <c r="AT500" s="15"/>
      <c r="AU500" s="31"/>
      <c r="AV500" s="32"/>
      <c r="AW500" s="13"/>
      <c r="AX500" s="33"/>
      <c r="AY500" s="1"/>
      <c r="AZ500" s="1"/>
      <c r="BA500" s="2"/>
      <c r="BB500" s="15"/>
      <c r="BC500" s="31"/>
      <c r="BD500" s="32"/>
      <c r="BE500" s="13"/>
      <c r="BF500" s="33"/>
      <c r="BG500" s="1"/>
      <c r="BH500" s="1"/>
      <c r="BI500" s="2"/>
      <c r="BJ500" s="15"/>
      <c r="BK500" s="31"/>
      <c r="BL500" s="32"/>
      <c r="BM500" s="13"/>
      <c r="BN500" s="33"/>
      <c r="BO500" s="1"/>
      <c r="BP500" s="1"/>
      <c r="BQ500" s="2"/>
      <c r="BR500" s="15"/>
      <c r="BS500" s="31"/>
      <c r="BT500" s="32"/>
      <c r="BU500" s="13"/>
      <c r="BV500" s="33"/>
      <c r="BW500" s="1"/>
      <c r="BX500" s="1"/>
      <c r="BY500" s="2"/>
      <c r="BZ500" s="15"/>
      <c r="CA500" s="31"/>
      <c r="CB500" s="32"/>
      <c r="CC500" s="13"/>
      <c r="CD500" s="33"/>
      <c r="CE500" s="1"/>
      <c r="CF500" s="1"/>
      <c r="CG500" s="2"/>
      <c r="CH500" s="15"/>
      <c r="CI500" s="31"/>
      <c r="CJ500" s="32"/>
      <c r="CK500" s="13"/>
      <c r="CL500" s="33"/>
      <c r="CM500" s="1"/>
      <c r="CN500" s="1"/>
      <c r="CO500" s="2"/>
      <c r="CP500" s="15"/>
      <c r="CQ500" s="31"/>
      <c r="CR500" s="32"/>
      <c r="CS500" s="13"/>
      <c r="CT500" s="33"/>
      <c r="CU500" s="1"/>
      <c r="CV500" s="1"/>
      <c r="CW500" s="2"/>
      <c r="CX500" s="15"/>
      <c r="CY500" s="31"/>
      <c r="CZ500" s="32"/>
      <c r="DA500" s="13"/>
      <c r="DB500" s="33"/>
      <c r="DC500" s="1"/>
      <c r="DD500" s="1"/>
      <c r="DE500" s="2"/>
      <c r="DF500" s="15"/>
      <c r="DG500" s="31"/>
      <c r="DH500" s="32"/>
      <c r="DI500" s="13"/>
      <c r="DJ500" s="33"/>
      <c r="DK500" s="1"/>
      <c r="DL500" s="1"/>
      <c r="DM500" s="2"/>
      <c r="DN500" s="15"/>
      <c r="DO500" s="31"/>
      <c r="DP500" s="32"/>
      <c r="DQ500" s="13"/>
      <c r="DR500" s="33"/>
      <c r="DS500" s="1"/>
      <c r="DT500" s="1"/>
      <c r="DU500" s="2"/>
      <c r="DV500" s="15"/>
      <c r="DW500" s="31"/>
      <c r="DX500" s="32"/>
      <c r="DY500" s="13"/>
      <c r="DZ500" s="33"/>
      <c r="EA500" s="1"/>
      <c r="EB500" s="1"/>
      <c r="EC500" s="2"/>
      <c r="ED500" s="15"/>
      <c r="EE500" s="31"/>
      <c r="EF500" s="32"/>
      <c r="EG500" s="13"/>
      <c r="EH500" s="33"/>
      <c r="EI500" s="1"/>
      <c r="EJ500" s="1"/>
      <c r="EK500" s="2"/>
      <c r="EL500" s="15"/>
      <c r="EM500" s="31"/>
      <c r="EN500" s="32"/>
      <c r="EO500" s="13"/>
      <c r="EP500" s="33"/>
      <c r="EQ500" s="1"/>
      <c r="ER500" s="1"/>
      <c r="ES500" s="2"/>
      <c r="ET500" s="15"/>
      <c r="EU500" s="31"/>
      <c r="EV500" s="32"/>
      <c r="EW500" s="13"/>
      <c r="EX500" s="33"/>
      <c r="EY500" s="1"/>
      <c r="EZ500" s="1"/>
      <c r="FA500" s="2"/>
      <c r="FB500" s="15"/>
      <c r="FC500" s="31"/>
      <c r="FD500" s="32"/>
      <c r="FE500" s="13"/>
      <c r="FF500" s="33"/>
      <c r="FG500" s="1"/>
      <c r="FH500" s="1"/>
      <c r="FI500" s="2"/>
      <c r="FJ500" s="15"/>
      <c r="FK500" s="31"/>
      <c r="FL500" s="32"/>
      <c r="FM500" s="13"/>
      <c r="FN500" s="33"/>
      <c r="FO500" s="1"/>
      <c r="FP500" s="1"/>
      <c r="FQ500" s="2"/>
      <c r="FR500" s="15"/>
      <c r="FS500" s="31"/>
      <c r="FT500" s="32"/>
      <c r="FU500" s="13"/>
      <c r="FV500" s="33"/>
      <c r="FW500" s="1"/>
      <c r="FX500" s="1"/>
      <c r="FY500" s="2"/>
      <c r="FZ500" s="15"/>
      <c r="GA500" s="31"/>
      <c r="GB500" s="32"/>
      <c r="GC500" s="13"/>
      <c r="GD500" s="33"/>
      <c r="GE500" s="1"/>
      <c r="GF500" s="1"/>
      <c r="GG500" s="2"/>
      <c r="GH500" s="15"/>
      <c r="GI500" s="31"/>
      <c r="GJ500" s="32"/>
      <c r="GK500" s="13"/>
      <c r="GL500" s="33"/>
      <c r="GM500" s="1"/>
      <c r="GN500" s="1"/>
      <c r="GO500" s="2"/>
      <c r="GP500" s="15"/>
      <c r="GQ500" s="31"/>
      <c r="GR500" s="32"/>
      <c r="GS500" s="13"/>
      <c r="GT500" s="33"/>
      <c r="GU500" s="1"/>
      <c r="GV500" s="1"/>
      <c r="GW500" s="2"/>
      <c r="GX500" s="15"/>
      <c r="GY500" s="31"/>
      <c r="GZ500" s="32"/>
      <c r="HA500" s="13"/>
      <c r="HB500" s="33"/>
      <c r="HC500" s="1"/>
      <c r="HD500" s="1"/>
      <c r="HE500" s="2"/>
      <c r="HF500" s="15"/>
      <c r="HG500" s="31"/>
      <c r="HH500" s="32"/>
      <c r="HI500" s="13"/>
      <c r="HJ500" s="33"/>
      <c r="HK500" s="1"/>
      <c r="HL500" s="1"/>
      <c r="HM500" s="2"/>
      <c r="HN500" s="15"/>
      <c r="HO500" s="31"/>
      <c r="HP500" s="32"/>
      <c r="HQ500" s="13"/>
      <c r="HR500" s="33"/>
      <c r="HS500" s="1"/>
      <c r="HT500" s="1"/>
      <c r="HU500" s="2"/>
      <c r="HV500" s="15"/>
      <c r="HW500" s="31"/>
      <c r="HX500" s="32"/>
      <c r="HY500" s="13"/>
      <c r="HZ500" s="33"/>
      <c r="IA500" s="1"/>
      <c r="IB500" s="1"/>
      <c r="IC500" s="2"/>
      <c r="ID500" s="15"/>
      <c r="IE500" s="31"/>
      <c r="IF500" s="32"/>
      <c r="IG500" s="13"/>
      <c r="IH500" s="33"/>
      <c r="II500" s="1"/>
      <c r="IJ500" s="1"/>
      <c r="IK500" s="2"/>
      <c r="IL500" s="15"/>
      <c r="IM500" s="31"/>
      <c r="IN500" s="32"/>
      <c r="IO500" s="13"/>
      <c r="IP500" s="33"/>
      <c r="IQ500" s="1"/>
      <c r="IR500" s="1"/>
      <c r="IS500" s="2"/>
      <c r="IT500" s="15"/>
      <c r="IU500" s="31"/>
      <c r="IV500" s="32"/>
    </row>
    <row r="501" spans="1:256" s="3" customFormat="1" ht="137.25" customHeight="1">
      <c r="A501" s="75">
        <v>121</v>
      </c>
      <c r="B501" s="90" t="s">
        <v>2512</v>
      </c>
      <c r="C501" s="236">
        <v>15930</v>
      </c>
      <c r="D501" s="236">
        <v>15930</v>
      </c>
      <c r="E501" s="237">
        <v>43417</v>
      </c>
      <c r="F501" s="302" t="s">
        <v>2513</v>
      </c>
      <c r="G501" s="93" t="s">
        <v>380</v>
      </c>
      <c r="H501" s="100"/>
      <c r="I501" s="30"/>
      <c r="J501" s="30"/>
      <c r="K501" s="30"/>
      <c r="L501" s="1"/>
      <c r="M501" s="2"/>
      <c r="N501" s="15"/>
      <c r="O501" s="31"/>
      <c r="P501" s="32"/>
      <c r="Q501" s="13"/>
      <c r="R501" s="33"/>
      <c r="S501" s="1"/>
      <c r="T501" s="1"/>
      <c r="U501" s="2"/>
      <c r="V501" s="15"/>
      <c r="W501" s="31"/>
      <c r="X501" s="32"/>
      <c r="Y501" s="13"/>
      <c r="Z501" s="33"/>
      <c r="AA501" s="1"/>
      <c r="AB501" s="1"/>
      <c r="AC501" s="2"/>
      <c r="AD501" s="15"/>
      <c r="AE501" s="31"/>
      <c r="AF501" s="32"/>
      <c r="AG501" s="13"/>
      <c r="AH501" s="33"/>
      <c r="AI501" s="1"/>
      <c r="AJ501" s="1"/>
      <c r="AK501" s="2"/>
      <c r="AL501" s="15"/>
      <c r="AM501" s="31"/>
      <c r="AN501" s="32"/>
      <c r="AO501" s="13"/>
      <c r="AP501" s="33"/>
      <c r="AQ501" s="1"/>
      <c r="AR501" s="1"/>
      <c r="AS501" s="2"/>
      <c r="AT501" s="15"/>
      <c r="AU501" s="31"/>
      <c r="AV501" s="32"/>
      <c r="AW501" s="13"/>
      <c r="AX501" s="33"/>
      <c r="AY501" s="1"/>
      <c r="AZ501" s="1"/>
      <c r="BA501" s="2"/>
      <c r="BB501" s="15"/>
      <c r="BC501" s="31"/>
      <c r="BD501" s="32"/>
      <c r="BE501" s="13"/>
      <c r="BF501" s="33"/>
      <c r="BG501" s="1"/>
      <c r="BH501" s="1"/>
      <c r="BI501" s="2"/>
      <c r="BJ501" s="15"/>
      <c r="BK501" s="31"/>
      <c r="BL501" s="32"/>
      <c r="BM501" s="13"/>
      <c r="BN501" s="33"/>
      <c r="BO501" s="1"/>
      <c r="BP501" s="1"/>
      <c r="BQ501" s="2"/>
      <c r="BR501" s="15"/>
      <c r="BS501" s="31"/>
      <c r="BT501" s="32"/>
      <c r="BU501" s="13"/>
      <c r="BV501" s="33"/>
      <c r="BW501" s="1"/>
      <c r="BX501" s="1"/>
      <c r="BY501" s="2"/>
      <c r="BZ501" s="15"/>
      <c r="CA501" s="31"/>
      <c r="CB501" s="32"/>
      <c r="CC501" s="13"/>
      <c r="CD501" s="33"/>
      <c r="CE501" s="1"/>
      <c r="CF501" s="1"/>
      <c r="CG501" s="2"/>
      <c r="CH501" s="15"/>
      <c r="CI501" s="31"/>
      <c r="CJ501" s="32"/>
      <c r="CK501" s="13"/>
      <c r="CL501" s="33"/>
      <c r="CM501" s="1"/>
      <c r="CN501" s="1"/>
      <c r="CO501" s="2"/>
      <c r="CP501" s="15"/>
      <c r="CQ501" s="31"/>
      <c r="CR501" s="32"/>
      <c r="CS501" s="13"/>
      <c r="CT501" s="33"/>
      <c r="CU501" s="1"/>
      <c r="CV501" s="1"/>
      <c r="CW501" s="2"/>
      <c r="CX501" s="15"/>
      <c r="CY501" s="31"/>
      <c r="CZ501" s="32"/>
      <c r="DA501" s="13"/>
      <c r="DB501" s="33"/>
      <c r="DC501" s="1"/>
      <c r="DD501" s="1"/>
      <c r="DE501" s="2"/>
      <c r="DF501" s="15"/>
      <c r="DG501" s="31"/>
      <c r="DH501" s="32"/>
      <c r="DI501" s="13"/>
      <c r="DJ501" s="33"/>
      <c r="DK501" s="1"/>
      <c r="DL501" s="1"/>
      <c r="DM501" s="2"/>
      <c r="DN501" s="15"/>
      <c r="DO501" s="31"/>
      <c r="DP501" s="32"/>
      <c r="DQ501" s="13"/>
      <c r="DR501" s="33"/>
      <c r="DS501" s="1"/>
      <c r="DT501" s="1"/>
      <c r="DU501" s="2"/>
      <c r="DV501" s="15"/>
      <c r="DW501" s="31"/>
      <c r="DX501" s="32"/>
      <c r="DY501" s="13"/>
      <c r="DZ501" s="33"/>
      <c r="EA501" s="1"/>
      <c r="EB501" s="1"/>
      <c r="EC501" s="2"/>
      <c r="ED501" s="15"/>
      <c r="EE501" s="31"/>
      <c r="EF501" s="32"/>
      <c r="EG501" s="13"/>
      <c r="EH501" s="33"/>
      <c r="EI501" s="1"/>
      <c r="EJ501" s="1"/>
      <c r="EK501" s="2"/>
      <c r="EL501" s="15"/>
      <c r="EM501" s="31"/>
      <c r="EN501" s="32"/>
      <c r="EO501" s="13"/>
      <c r="EP501" s="33"/>
      <c r="EQ501" s="1"/>
      <c r="ER501" s="1"/>
      <c r="ES501" s="2"/>
      <c r="ET501" s="15"/>
      <c r="EU501" s="31"/>
      <c r="EV501" s="32"/>
      <c r="EW501" s="13"/>
      <c r="EX501" s="33"/>
      <c r="EY501" s="1"/>
      <c r="EZ501" s="1"/>
      <c r="FA501" s="2"/>
      <c r="FB501" s="15"/>
      <c r="FC501" s="31"/>
      <c r="FD501" s="32"/>
      <c r="FE501" s="13"/>
      <c r="FF501" s="33"/>
      <c r="FG501" s="1"/>
      <c r="FH501" s="1"/>
      <c r="FI501" s="2"/>
      <c r="FJ501" s="15"/>
      <c r="FK501" s="31"/>
      <c r="FL501" s="32"/>
      <c r="FM501" s="13"/>
      <c r="FN501" s="33"/>
      <c r="FO501" s="1"/>
      <c r="FP501" s="1"/>
      <c r="FQ501" s="2"/>
      <c r="FR501" s="15"/>
      <c r="FS501" s="31"/>
      <c r="FT501" s="32"/>
      <c r="FU501" s="13"/>
      <c r="FV501" s="33"/>
      <c r="FW501" s="1"/>
      <c r="FX501" s="1"/>
      <c r="FY501" s="2"/>
      <c r="FZ501" s="15"/>
      <c r="GA501" s="31"/>
      <c r="GB501" s="32"/>
      <c r="GC501" s="13"/>
      <c r="GD501" s="33"/>
      <c r="GE501" s="1"/>
      <c r="GF501" s="1"/>
      <c r="GG501" s="2"/>
      <c r="GH501" s="15"/>
      <c r="GI501" s="31"/>
      <c r="GJ501" s="32"/>
      <c r="GK501" s="13"/>
      <c r="GL501" s="33"/>
      <c r="GM501" s="1"/>
      <c r="GN501" s="1"/>
      <c r="GO501" s="2"/>
      <c r="GP501" s="15"/>
      <c r="GQ501" s="31"/>
      <c r="GR501" s="32"/>
      <c r="GS501" s="13"/>
      <c r="GT501" s="33"/>
      <c r="GU501" s="1"/>
      <c r="GV501" s="1"/>
      <c r="GW501" s="2"/>
      <c r="GX501" s="15"/>
      <c r="GY501" s="31"/>
      <c r="GZ501" s="32"/>
      <c r="HA501" s="13"/>
      <c r="HB501" s="33"/>
      <c r="HC501" s="1"/>
      <c r="HD501" s="1"/>
      <c r="HE501" s="2"/>
      <c r="HF501" s="15"/>
      <c r="HG501" s="31"/>
      <c r="HH501" s="32"/>
      <c r="HI501" s="13"/>
      <c r="HJ501" s="33"/>
      <c r="HK501" s="1"/>
      <c r="HL501" s="1"/>
      <c r="HM501" s="2"/>
      <c r="HN501" s="15"/>
      <c r="HO501" s="31"/>
      <c r="HP501" s="32"/>
      <c r="HQ501" s="13"/>
      <c r="HR501" s="33"/>
      <c r="HS501" s="1"/>
      <c r="HT501" s="1"/>
      <c r="HU501" s="2"/>
      <c r="HV501" s="15"/>
      <c r="HW501" s="31"/>
      <c r="HX501" s="32"/>
      <c r="HY501" s="13"/>
      <c r="HZ501" s="33"/>
      <c r="IA501" s="1"/>
      <c r="IB501" s="1"/>
      <c r="IC501" s="2"/>
      <c r="ID501" s="15"/>
      <c r="IE501" s="31"/>
      <c r="IF501" s="32"/>
      <c r="IG501" s="13"/>
      <c r="IH501" s="33"/>
      <c r="II501" s="1"/>
      <c r="IJ501" s="1"/>
      <c r="IK501" s="2"/>
      <c r="IL501" s="15"/>
      <c r="IM501" s="31"/>
      <c r="IN501" s="32"/>
      <c r="IO501" s="13"/>
      <c r="IP501" s="33"/>
      <c r="IQ501" s="1"/>
      <c r="IR501" s="1"/>
      <c r="IS501" s="2"/>
      <c r="IT501" s="15"/>
      <c r="IU501" s="31"/>
      <c r="IV501" s="32"/>
    </row>
    <row r="502" spans="1:256" s="3" customFormat="1" ht="140.25" customHeight="1">
      <c r="A502" s="75">
        <v>122</v>
      </c>
      <c r="B502" s="319" t="s">
        <v>2339</v>
      </c>
      <c r="C502" s="236">
        <v>1210000</v>
      </c>
      <c r="D502" s="236">
        <f>1210000</f>
        <v>1210000</v>
      </c>
      <c r="E502" s="237">
        <v>43619</v>
      </c>
      <c r="F502" s="263" t="s">
        <v>2342</v>
      </c>
      <c r="G502" s="93" t="s">
        <v>380</v>
      </c>
      <c r="H502" s="100"/>
      <c r="I502" s="30"/>
      <c r="J502" s="30"/>
      <c r="K502" s="30"/>
      <c r="L502" s="1"/>
      <c r="M502" s="2"/>
      <c r="N502" s="15"/>
      <c r="O502" s="31"/>
      <c r="P502" s="32"/>
      <c r="Q502" s="13"/>
      <c r="R502" s="33"/>
      <c r="S502" s="1"/>
      <c r="T502" s="1"/>
      <c r="U502" s="2"/>
      <c r="V502" s="15"/>
      <c r="W502" s="31"/>
      <c r="X502" s="32"/>
      <c r="Y502" s="13"/>
      <c r="Z502" s="33"/>
      <c r="AA502" s="1"/>
      <c r="AB502" s="1"/>
      <c r="AC502" s="2"/>
      <c r="AD502" s="15"/>
      <c r="AE502" s="31"/>
      <c r="AF502" s="32"/>
      <c r="AG502" s="13"/>
      <c r="AH502" s="33"/>
      <c r="AI502" s="1"/>
      <c r="AJ502" s="1"/>
      <c r="AK502" s="2"/>
      <c r="AL502" s="15"/>
      <c r="AM502" s="31"/>
      <c r="AN502" s="32"/>
      <c r="AO502" s="13"/>
      <c r="AP502" s="33"/>
      <c r="AQ502" s="1"/>
      <c r="AR502" s="1"/>
      <c r="AS502" s="2"/>
      <c r="AT502" s="15"/>
      <c r="AU502" s="31"/>
      <c r="AV502" s="32"/>
      <c r="AW502" s="13"/>
      <c r="AX502" s="33"/>
      <c r="AY502" s="1"/>
      <c r="AZ502" s="1"/>
      <c r="BA502" s="2"/>
      <c r="BB502" s="15"/>
      <c r="BC502" s="31"/>
      <c r="BD502" s="32"/>
      <c r="BE502" s="13"/>
      <c r="BF502" s="33"/>
      <c r="BG502" s="1"/>
      <c r="BH502" s="1"/>
      <c r="BI502" s="2"/>
      <c r="BJ502" s="15"/>
      <c r="BK502" s="31"/>
      <c r="BL502" s="32"/>
      <c r="BM502" s="13"/>
      <c r="BN502" s="33"/>
      <c r="BO502" s="1"/>
      <c r="BP502" s="1"/>
      <c r="BQ502" s="2"/>
      <c r="BR502" s="15"/>
      <c r="BS502" s="31"/>
      <c r="BT502" s="32"/>
      <c r="BU502" s="13"/>
      <c r="BV502" s="33"/>
      <c r="BW502" s="1"/>
      <c r="BX502" s="1"/>
      <c r="BY502" s="2"/>
      <c r="BZ502" s="15"/>
      <c r="CA502" s="31"/>
      <c r="CB502" s="32"/>
      <c r="CC502" s="13"/>
      <c r="CD502" s="33"/>
      <c r="CE502" s="1"/>
      <c r="CF502" s="1"/>
      <c r="CG502" s="2"/>
      <c r="CH502" s="15"/>
      <c r="CI502" s="31"/>
      <c r="CJ502" s="32"/>
      <c r="CK502" s="13"/>
      <c r="CL502" s="33"/>
      <c r="CM502" s="1"/>
      <c r="CN502" s="1"/>
      <c r="CO502" s="2"/>
      <c r="CP502" s="15"/>
      <c r="CQ502" s="31"/>
      <c r="CR502" s="32"/>
      <c r="CS502" s="13"/>
      <c r="CT502" s="33"/>
      <c r="CU502" s="1"/>
      <c r="CV502" s="1"/>
      <c r="CW502" s="2"/>
      <c r="CX502" s="15"/>
      <c r="CY502" s="31"/>
      <c r="CZ502" s="32"/>
      <c r="DA502" s="13"/>
      <c r="DB502" s="33"/>
      <c r="DC502" s="1"/>
      <c r="DD502" s="1"/>
      <c r="DE502" s="2"/>
      <c r="DF502" s="15"/>
      <c r="DG502" s="31"/>
      <c r="DH502" s="32"/>
      <c r="DI502" s="13"/>
      <c r="DJ502" s="33"/>
      <c r="DK502" s="1"/>
      <c r="DL502" s="1"/>
      <c r="DM502" s="2"/>
      <c r="DN502" s="15"/>
      <c r="DO502" s="31"/>
      <c r="DP502" s="32"/>
      <c r="DQ502" s="13"/>
      <c r="DR502" s="33"/>
      <c r="DS502" s="1"/>
      <c r="DT502" s="1"/>
      <c r="DU502" s="2"/>
      <c r="DV502" s="15"/>
      <c r="DW502" s="31"/>
      <c r="DX502" s="32"/>
      <c r="DY502" s="13"/>
      <c r="DZ502" s="33"/>
      <c r="EA502" s="1"/>
      <c r="EB502" s="1"/>
      <c r="EC502" s="2"/>
      <c r="ED502" s="15"/>
      <c r="EE502" s="31"/>
      <c r="EF502" s="32"/>
      <c r="EG502" s="13"/>
      <c r="EH502" s="33"/>
      <c r="EI502" s="1"/>
      <c r="EJ502" s="1"/>
      <c r="EK502" s="2"/>
      <c r="EL502" s="15"/>
      <c r="EM502" s="31"/>
      <c r="EN502" s="32"/>
      <c r="EO502" s="13"/>
      <c r="EP502" s="33"/>
      <c r="EQ502" s="1"/>
      <c r="ER502" s="1"/>
      <c r="ES502" s="2"/>
      <c r="ET502" s="15"/>
      <c r="EU502" s="31"/>
      <c r="EV502" s="32"/>
      <c r="EW502" s="13"/>
      <c r="EX502" s="33"/>
      <c r="EY502" s="1"/>
      <c r="EZ502" s="1"/>
      <c r="FA502" s="2"/>
      <c r="FB502" s="15"/>
      <c r="FC502" s="31"/>
      <c r="FD502" s="32"/>
      <c r="FE502" s="13"/>
      <c r="FF502" s="33"/>
      <c r="FG502" s="1"/>
      <c r="FH502" s="1"/>
      <c r="FI502" s="2"/>
      <c r="FJ502" s="15"/>
      <c r="FK502" s="31"/>
      <c r="FL502" s="32"/>
      <c r="FM502" s="13"/>
      <c r="FN502" s="33"/>
      <c r="FO502" s="1"/>
      <c r="FP502" s="1"/>
      <c r="FQ502" s="2"/>
      <c r="FR502" s="15"/>
      <c r="FS502" s="31"/>
      <c r="FT502" s="32"/>
      <c r="FU502" s="13"/>
      <c r="FV502" s="33"/>
      <c r="FW502" s="1"/>
      <c r="FX502" s="1"/>
      <c r="FY502" s="2"/>
      <c r="FZ502" s="15"/>
      <c r="GA502" s="31"/>
      <c r="GB502" s="32"/>
      <c r="GC502" s="13"/>
      <c r="GD502" s="33"/>
      <c r="GE502" s="1"/>
      <c r="GF502" s="1"/>
      <c r="GG502" s="2"/>
      <c r="GH502" s="15"/>
      <c r="GI502" s="31"/>
      <c r="GJ502" s="32"/>
      <c r="GK502" s="13"/>
      <c r="GL502" s="33"/>
      <c r="GM502" s="1"/>
      <c r="GN502" s="1"/>
      <c r="GO502" s="2"/>
      <c r="GP502" s="15"/>
      <c r="GQ502" s="31"/>
      <c r="GR502" s="32"/>
      <c r="GS502" s="13"/>
      <c r="GT502" s="33"/>
      <c r="GU502" s="1"/>
      <c r="GV502" s="1"/>
      <c r="GW502" s="2"/>
      <c r="GX502" s="15"/>
      <c r="GY502" s="31"/>
      <c r="GZ502" s="32"/>
      <c r="HA502" s="13"/>
      <c r="HB502" s="33"/>
      <c r="HC502" s="1"/>
      <c r="HD502" s="1"/>
      <c r="HE502" s="2"/>
      <c r="HF502" s="15"/>
      <c r="HG502" s="31"/>
      <c r="HH502" s="32"/>
      <c r="HI502" s="13"/>
      <c r="HJ502" s="33"/>
      <c r="HK502" s="1"/>
      <c r="HL502" s="1"/>
      <c r="HM502" s="2"/>
      <c r="HN502" s="15"/>
      <c r="HO502" s="31"/>
      <c r="HP502" s="32"/>
      <c r="HQ502" s="13"/>
      <c r="HR502" s="33"/>
      <c r="HS502" s="1"/>
      <c r="HT502" s="1"/>
      <c r="HU502" s="2"/>
      <c r="HV502" s="15"/>
      <c r="HW502" s="31"/>
      <c r="HX502" s="32"/>
      <c r="HY502" s="13"/>
      <c r="HZ502" s="33"/>
      <c r="IA502" s="1"/>
      <c r="IB502" s="1"/>
      <c r="IC502" s="2"/>
      <c r="ID502" s="15"/>
      <c r="IE502" s="31"/>
      <c r="IF502" s="32"/>
      <c r="IG502" s="13"/>
      <c r="IH502" s="33"/>
      <c r="II502" s="1"/>
      <c r="IJ502" s="1"/>
      <c r="IK502" s="2"/>
      <c r="IL502" s="15"/>
      <c r="IM502" s="31"/>
      <c r="IN502" s="32"/>
      <c r="IO502" s="13"/>
      <c r="IP502" s="33"/>
      <c r="IQ502" s="1"/>
      <c r="IR502" s="1"/>
      <c r="IS502" s="2"/>
      <c r="IT502" s="15"/>
      <c r="IU502" s="31"/>
      <c r="IV502" s="32"/>
    </row>
    <row r="503" spans="1:256" s="3" customFormat="1" ht="133.5" customHeight="1">
      <c r="A503" s="75">
        <v>123</v>
      </c>
      <c r="B503" s="319" t="s">
        <v>1852</v>
      </c>
      <c r="C503" s="236">
        <f>43490</f>
        <v>43490</v>
      </c>
      <c r="D503" s="236">
        <f>46490</f>
        <v>46490</v>
      </c>
      <c r="E503" s="237">
        <v>43713</v>
      </c>
      <c r="F503" s="263" t="s">
        <v>1712</v>
      </c>
      <c r="G503" s="93" t="s">
        <v>380</v>
      </c>
      <c r="H503" s="100"/>
      <c r="I503" s="30"/>
      <c r="J503" s="30"/>
      <c r="K503" s="30"/>
      <c r="L503" s="1"/>
      <c r="M503" s="2"/>
      <c r="N503" s="15"/>
      <c r="O503" s="31"/>
      <c r="P503" s="32"/>
      <c r="Q503" s="13"/>
      <c r="R503" s="33"/>
      <c r="S503" s="1"/>
      <c r="T503" s="1"/>
      <c r="U503" s="2"/>
      <c r="V503" s="15"/>
      <c r="W503" s="31"/>
      <c r="X503" s="32"/>
      <c r="Y503" s="13"/>
      <c r="Z503" s="33"/>
      <c r="AA503" s="1"/>
      <c r="AB503" s="1"/>
      <c r="AC503" s="2"/>
      <c r="AD503" s="15"/>
      <c r="AE503" s="31"/>
      <c r="AF503" s="32"/>
      <c r="AG503" s="13"/>
      <c r="AH503" s="33"/>
      <c r="AI503" s="1"/>
      <c r="AJ503" s="1"/>
      <c r="AK503" s="2"/>
      <c r="AL503" s="15"/>
      <c r="AM503" s="31"/>
      <c r="AN503" s="32"/>
      <c r="AO503" s="13"/>
      <c r="AP503" s="33"/>
      <c r="AQ503" s="1"/>
      <c r="AR503" s="1"/>
      <c r="AS503" s="2"/>
      <c r="AT503" s="15"/>
      <c r="AU503" s="31"/>
      <c r="AV503" s="32"/>
      <c r="AW503" s="13"/>
      <c r="AX503" s="33"/>
      <c r="AY503" s="1"/>
      <c r="AZ503" s="1"/>
      <c r="BA503" s="2"/>
      <c r="BB503" s="15"/>
      <c r="BC503" s="31"/>
      <c r="BD503" s="32"/>
      <c r="BE503" s="13"/>
      <c r="BF503" s="33"/>
      <c r="BG503" s="1"/>
      <c r="BH503" s="1"/>
      <c r="BI503" s="2"/>
      <c r="BJ503" s="15"/>
      <c r="BK503" s="31"/>
      <c r="BL503" s="32"/>
      <c r="BM503" s="13"/>
      <c r="BN503" s="33"/>
      <c r="BO503" s="1"/>
      <c r="BP503" s="1"/>
      <c r="BQ503" s="2"/>
      <c r="BR503" s="15"/>
      <c r="BS503" s="31"/>
      <c r="BT503" s="32"/>
      <c r="BU503" s="13"/>
      <c r="BV503" s="33"/>
      <c r="BW503" s="1"/>
      <c r="BX503" s="1"/>
      <c r="BY503" s="2"/>
      <c r="BZ503" s="15"/>
      <c r="CA503" s="31"/>
      <c r="CB503" s="32"/>
      <c r="CC503" s="13"/>
      <c r="CD503" s="33"/>
      <c r="CE503" s="1"/>
      <c r="CF503" s="1"/>
      <c r="CG503" s="2"/>
      <c r="CH503" s="15"/>
      <c r="CI503" s="31"/>
      <c r="CJ503" s="32"/>
      <c r="CK503" s="13"/>
      <c r="CL503" s="33"/>
      <c r="CM503" s="1"/>
      <c r="CN503" s="1"/>
      <c r="CO503" s="2"/>
      <c r="CP503" s="15"/>
      <c r="CQ503" s="31"/>
      <c r="CR503" s="32"/>
      <c r="CS503" s="13"/>
      <c r="CT503" s="33"/>
      <c r="CU503" s="1"/>
      <c r="CV503" s="1"/>
      <c r="CW503" s="2"/>
      <c r="CX503" s="15"/>
      <c r="CY503" s="31"/>
      <c r="CZ503" s="32"/>
      <c r="DA503" s="13"/>
      <c r="DB503" s="33"/>
      <c r="DC503" s="1"/>
      <c r="DD503" s="1"/>
      <c r="DE503" s="2"/>
      <c r="DF503" s="15"/>
      <c r="DG503" s="31"/>
      <c r="DH503" s="32"/>
      <c r="DI503" s="13"/>
      <c r="DJ503" s="33"/>
      <c r="DK503" s="1"/>
      <c r="DL503" s="1"/>
      <c r="DM503" s="2"/>
      <c r="DN503" s="15"/>
      <c r="DO503" s="31"/>
      <c r="DP503" s="32"/>
      <c r="DQ503" s="13"/>
      <c r="DR503" s="33"/>
      <c r="DS503" s="1"/>
      <c r="DT503" s="1"/>
      <c r="DU503" s="2"/>
      <c r="DV503" s="15"/>
      <c r="DW503" s="31"/>
      <c r="DX503" s="32"/>
      <c r="DY503" s="13"/>
      <c r="DZ503" s="33"/>
      <c r="EA503" s="1"/>
      <c r="EB503" s="1"/>
      <c r="EC503" s="2"/>
      <c r="ED503" s="15"/>
      <c r="EE503" s="31"/>
      <c r="EF503" s="32"/>
      <c r="EG503" s="13"/>
      <c r="EH503" s="33"/>
      <c r="EI503" s="1"/>
      <c r="EJ503" s="1"/>
      <c r="EK503" s="2"/>
      <c r="EL503" s="15"/>
      <c r="EM503" s="31"/>
      <c r="EN503" s="32"/>
      <c r="EO503" s="13"/>
      <c r="EP503" s="33"/>
      <c r="EQ503" s="1"/>
      <c r="ER503" s="1"/>
      <c r="ES503" s="2"/>
      <c r="ET503" s="15"/>
      <c r="EU503" s="31"/>
      <c r="EV503" s="32"/>
      <c r="EW503" s="13"/>
      <c r="EX503" s="33"/>
      <c r="EY503" s="1"/>
      <c r="EZ503" s="1"/>
      <c r="FA503" s="2"/>
      <c r="FB503" s="15"/>
      <c r="FC503" s="31"/>
      <c r="FD503" s="32"/>
      <c r="FE503" s="13"/>
      <c r="FF503" s="33"/>
      <c r="FG503" s="1"/>
      <c r="FH503" s="1"/>
      <c r="FI503" s="2"/>
      <c r="FJ503" s="15"/>
      <c r="FK503" s="31"/>
      <c r="FL503" s="32"/>
      <c r="FM503" s="13"/>
      <c r="FN503" s="33"/>
      <c r="FO503" s="1"/>
      <c r="FP503" s="1"/>
      <c r="FQ503" s="2"/>
      <c r="FR503" s="15"/>
      <c r="FS503" s="31"/>
      <c r="FT503" s="32"/>
      <c r="FU503" s="13"/>
      <c r="FV503" s="33"/>
      <c r="FW503" s="1"/>
      <c r="FX503" s="1"/>
      <c r="FY503" s="2"/>
      <c r="FZ503" s="15"/>
      <c r="GA503" s="31"/>
      <c r="GB503" s="32"/>
      <c r="GC503" s="13"/>
      <c r="GD503" s="33"/>
      <c r="GE503" s="1"/>
      <c r="GF503" s="1"/>
      <c r="GG503" s="2"/>
      <c r="GH503" s="15"/>
      <c r="GI503" s="31"/>
      <c r="GJ503" s="32"/>
      <c r="GK503" s="13"/>
      <c r="GL503" s="33"/>
      <c r="GM503" s="1"/>
      <c r="GN503" s="1"/>
      <c r="GO503" s="2"/>
      <c r="GP503" s="15"/>
      <c r="GQ503" s="31"/>
      <c r="GR503" s="32"/>
      <c r="GS503" s="13"/>
      <c r="GT503" s="33"/>
      <c r="GU503" s="1"/>
      <c r="GV503" s="1"/>
      <c r="GW503" s="2"/>
      <c r="GX503" s="15"/>
      <c r="GY503" s="31"/>
      <c r="GZ503" s="32"/>
      <c r="HA503" s="13"/>
      <c r="HB503" s="33"/>
      <c r="HC503" s="1"/>
      <c r="HD503" s="1"/>
      <c r="HE503" s="2"/>
      <c r="HF503" s="15"/>
      <c r="HG503" s="31"/>
      <c r="HH503" s="32"/>
      <c r="HI503" s="13"/>
      <c r="HJ503" s="33"/>
      <c r="HK503" s="1"/>
      <c r="HL503" s="1"/>
      <c r="HM503" s="2"/>
      <c r="HN503" s="15"/>
      <c r="HO503" s="31"/>
      <c r="HP503" s="32"/>
      <c r="HQ503" s="13"/>
      <c r="HR503" s="33"/>
      <c r="HS503" s="1"/>
      <c r="HT503" s="1"/>
      <c r="HU503" s="2"/>
      <c r="HV503" s="15"/>
      <c r="HW503" s="31"/>
      <c r="HX503" s="32"/>
      <c r="HY503" s="13"/>
      <c r="HZ503" s="33"/>
      <c r="IA503" s="1"/>
      <c r="IB503" s="1"/>
      <c r="IC503" s="2"/>
      <c r="ID503" s="15"/>
      <c r="IE503" s="31"/>
      <c r="IF503" s="32"/>
      <c r="IG503" s="13"/>
      <c r="IH503" s="33"/>
      <c r="II503" s="1"/>
      <c r="IJ503" s="1"/>
      <c r="IK503" s="2"/>
      <c r="IL503" s="15"/>
      <c r="IM503" s="31"/>
      <c r="IN503" s="32"/>
      <c r="IO503" s="13"/>
      <c r="IP503" s="33"/>
      <c r="IQ503" s="1"/>
      <c r="IR503" s="1"/>
      <c r="IS503" s="2"/>
      <c r="IT503" s="15"/>
      <c r="IU503" s="31"/>
      <c r="IV503" s="32"/>
    </row>
    <row r="504" spans="1:256" s="3" customFormat="1" ht="138" customHeight="1">
      <c r="A504" s="75">
        <v>124</v>
      </c>
      <c r="B504" s="319" t="s">
        <v>2044</v>
      </c>
      <c r="C504" s="236">
        <v>23595</v>
      </c>
      <c r="D504" s="236">
        <v>0</v>
      </c>
      <c r="E504" s="237">
        <v>43822</v>
      </c>
      <c r="F504" s="263" t="s">
        <v>2045</v>
      </c>
      <c r="G504" s="93" t="s">
        <v>380</v>
      </c>
      <c r="H504" s="100"/>
      <c r="I504" s="30"/>
      <c r="J504" s="30"/>
      <c r="K504" s="30"/>
      <c r="L504" s="1"/>
      <c r="M504" s="2"/>
      <c r="N504" s="15"/>
      <c r="O504" s="31"/>
      <c r="P504" s="32"/>
      <c r="Q504" s="13"/>
      <c r="R504" s="33"/>
      <c r="S504" s="1"/>
      <c r="T504" s="1"/>
      <c r="U504" s="2"/>
      <c r="V504" s="15"/>
      <c r="W504" s="31"/>
      <c r="X504" s="32"/>
      <c r="Y504" s="13"/>
      <c r="Z504" s="33"/>
      <c r="AA504" s="1"/>
      <c r="AB504" s="1"/>
      <c r="AC504" s="2"/>
      <c r="AD504" s="15"/>
      <c r="AE504" s="31"/>
      <c r="AF504" s="32"/>
      <c r="AG504" s="13"/>
      <c r="AH504" s="33"/>
      <c r="AI504" s="1"/>
      <c r="AJ504" s="1"/>
      <c r="AK504" s="2"/>
      <c r="AL504" s="15"/>
      <c r="AM504" s="31"/>
      <c r="AN504" s="32"/>
      <c r="AO504" s="13"/>
      <c r="AP504" s="33"/>
      <c r="AQ504" s="1"/>
      <c r="AR504" s="1"/>
      <c r="AS504" s="2"/>
      <c r="AT504" s="15"/>
      <c r="AU504" s="31"/>
      <c r="AV504" s="32"/>
      <c r="AW504" s="13"/>
      <c r="AX504" s="33"/>
      <c r="AY504" s="1"/>
      <c r="AZ504" s="1"/>
      <c r="BA504" s="2"/>
      <c r="BB504" s="15"/>
      <c r="BC504" s="31"/>
      <c r="BD504" s="32"/>
      <c r="BE504" s="13"/>
      <c r="BF504" s="33"/>
      <c r="BG504" s="1"/>
      <c r="BH504" s="1"/>
      <c r="BI504" s="2"/>
      <c r="BJ504" s="15"/>
      <c r="BK504" s="31"/>
      <c r="BL504" s="32"/>
      <c r="BM504" s="13"/>
      <c r="BN504" s="33"/>
      <c r="BO504" s="1"/>
      <c r="BP504" s="1"/>
      <c r="BQ504" s="2"/>
      <c r="BR504" s="15"/>
      <c r="BS504" s="31"/>
      <c r="BT504" s="32"/>
      <c r="BU504" s="13"/>
      <c r="BV504" s="33"/>
      <c r="BW504" s="1"/>
      <c r="BX504" s="1"/>
      <c r="BY504" s="2"/>
      <c r="BZ504" s="15"/>
      <c r="CA504" s="31"/>
      <c r="CB504" s="32"/>
      <c r="CC504" s="13"/>
      <c r="CD504" s="33"/>
      <c r="CE504" s="1"/>
      <c r="CF504" s="1"/>
      <c r="CG504" s="2"/>
      <c r="CH504" s="15"/>
      <c r="CI504" s="31"/>
      <c r="CJ504" s="32"/>
      <c r="CK504" s="13"/>
      <c r="CL504" s="33"/>
      <c r="CM504" s="1"/>
      <c r="CN504" s="1"/>
      <c r="CO504" s="2"/>
      <c r="CP504" s="15"/>
      <c r="CQ504" s="31"/>
      <c r="CR504" s="32"/>
      <c r="CS504" s="13"/>
      <c r="CT504" s="33"/>
      <c r="CU504" s="1"/>
      <c r="CV504" s="1"/>
      <c r="CW504" s="2"/>
      <c r="CX504" s="15"/>
      <c r="CY504" s="31"/>
      <c r="CZ504" s="32"/>
      <c r="DA504" s="13"/>
      <c r="DB504" s="33"/>
      <c r="DC504" s="1"/>
      <c r="DD504" s="1"/>
      <c r="DE504" s="2"/>
      <c r="DF504" s="15"/>
      <c r="DG504" s="31"/>
      <c r="DH504" s="32"/>
      <c r="DI504" s="13"/>
      <c r="DJ504" s="33"/>
      <c r="DK504" s="1"/>
      <c r="DL504" s="1"/>
      <c r="DM504" s="2"/>
      <c r="DN504" s="15"/>
      <c r="DO504" s="31"/>
      <c r="DP504" s="32"/>
      <c r="DQ504" s="13"/>
      <c r="DR504" s="33"/>
      <c r="DS504" s="1"/>
      <c r="DT504" s="1"/>
      <c r="DU504" s="2"/>
      <c r="DV504" s="15"/>
      <c r="DW504" s="31"/>
      <c r="DX504" s="32"/>
      <c r="DY504" s="13"/>
      <c r="DZ504" s="33"/>
      <c r="EA504" s="1"/>
      <c r="EB504" s="1"/>
      <c r="EC504" s="2"/>
      <c r="ED504" s="15"/>
      <c r="EE504" s="31"/>
      <c r="EF504" s="32"/>
      <c r="EG504" s="13"/>
      <c r="EH504" s="33"/>
      <c r="EI504" s="1"/>
      <c r="EJ504" s="1"/>
      <c r="EK504" s="2"/>
      <c r="EL504" s="15"/>
      <c r="EM504" s="31"/>
      <c r="EN504" s="32"/>
      <c r="EO504" s="13"/>
      <c r="EP504" s="33"/>
      <c r="EQ504" s="1"/>
      <c r="ER504" s="1"/>
      <c r="ES504" s="2"/>
      <c r="ET504" s="15"/>
      <c r="EU504" s="31"/>
      <c r="EV504" s="32"/>
      <c r="EW504" s="13"/>
      <c r="EX504" s="33"/>
      <c r="EY504" s="1"/>
      <c r="EZ504" s="1"/>
      <c r="FA504" s="2"/>
      <c r="FB504" s="15"/>
      <c r="FC504" s="31"/>
      <c r="FD504" s="32"/>
      <c r="FE504" s="13"/>
      <c r="FF504" s="33"/>
      <c r="FG504" s="1"/>
      <c r="FH504" s="1"/>
      <c r="FI504" s="2"/>
      <c r="FJ504" s="15"/>
      <c r="FK504" s="31"/>
      <c r="FL504" s="32"/>
      <c r="FM504" s="13"/>
      <c r="FN504" s="33"/>
      <c r="FO504" s="1"/>
      <c r="FP504" s="1"/>
      <c r="FQ504" s="2"/>
      <c r="FR504" s="15"/>
      <c r="FS504" s="31"/>
      <c r="FT504" s="32"/>
      <c r="FU504" s="13"/>
      <c r="FV504" s="33"/>
      <c r="FW504" s="1"/>
      <c r="FX504" s="1"/>
      <c r="FY504" s="2"/>
      <c r="FZ504" s="15"/>
      <c r="GA504" s="31"/>
      <c r="GB504" s="32"/>
      <c r="GC504" s="13"/>
      <c r="GD504" s="33"/>
      <c r="GE504" s="1"/>
      <c r="GF504" s="1"/>
      <c r="GG504" s="2"/>
      <c r="GH504" s="15"/>
      <c r="GI504" s="31"/>
      <c r="GJ504" s="32"/>
      <c r="GK504" s="13"/>
      <c r="GL504" s="33"/>
      <c r="GM504" s="1"/>
      <c r="GN504" s="1"/>
      <c r="GO504" s="2"/>
      <c r="GP504" s="15"/>
      <c r="GQ504" s="31"/>
      <c r="GR504" s="32"/>
      <c r="GS504" s="13"/>
      <c r="GT504" s="33"/>
      <c r="GU504" s="1"/>
      <c r="GV504" s="1"/>
      <c r="GW504" s="2"/>
      <c r="GX504" s="15"/>
      <c r="GY504" s="31"/>
      <c r="GZ504" s="32"/>
      <c r="HA504" s="13"/>
      <c r="HB504" s="33"/>
      <c r="HC504" s="1"/>
      <c r="HD504" s="1"/>
      <c r="HE504" s="2"/>
      <c r="HF504" s="15"/>
      <c r="HG504" s="31"/>
      <c r="HH504" s="32"/>
      <c r="HI504" s="13"/>
      <c r="HJ504" s="33"/>
      <c r="HK504" s="1"/>
      <c r="HL504" s="1"/>
      <c r="HM504" s="2"/>
      <c r="HN504" s="15"/>
      <c r="HO504" s="31"/>
      <c r="HP504" s="32"/>
      <c r="HQ504" s="13"/>
      <c r="HR504" s="33"/>
      <c r="HS504" s="1"/>
      <c r="HT504" s="1"/>
      <c r="HU504" s="2"/>
      <c r="HV504" s="15"/>
      <c r="HW504" s="31"/>
      <c r="HX504" s="32"/>
      <c r="HY504" s="13"/>
      <c r="HZ504" s="33"/>
      <c r="IA504" s="1"/>
      <c r="IB504" s="1"/>
      <c r="IC504" s="2"/>
      <c r="ID504" s="15"/>
      <c r="IE504" s="31"/>
      <c r="IF504" s="32"/>
      <c r="IG504" s="13"/>
      <c r="IH504" s="33"/>
      <c r="II504" s="1"/>
      <c r="IJ504" s="1"/>
      <c r="IK504" s="2"/>
      <c r="IL504" s="15"/>
      <c r="IM504" s="31"/>
      <c r="IN504" s="32"/>
      <c r="IO504" s="13"/>
      <c r="IP504" s="33"/>
      <c r="IQ504" s="1"/>
      <c r="IR504" s="1"/>
      <c r="IS504" s="2"/>
      <c r="IT504" s="15"/>
      <c r="IU504" s="31"/>
      <c r="IV504" s="32"/>
    </row>
    <row r="505" spans="1:256" s="3" customFormat="1" ht="129.75" customHeight="1">
      <c r="A505" s="75">
        <v>125</v>
      </c>
      <c r="B505" s="319" t="s">
        <v>2046</v>
      </c>
      <c r="C505" s="236">
        <v>6930</v>
      </c>
      <c r="D505" s="236">
        <v>0</v>
      </c>
      <c r="E505" s="237">
        <v>43822</v>
      </c>
      <c r="F505" s="263" t="s">
        <v>2045</v>
      </c>
      <c r="G505" s="93" t="s">
        <v>380</v>
      </c>
      <c r="H505" s="100"/>
      <c r="I505" s="30"/>
      <c r="J505" s="30"/>
      <c r="K505" s="30"/>
      <c r="L505" s="1"/>
      <c r="M505" s="2"/>
      <c r="N505" s="15"/>
      <c r="O505" s="31"/>
      <c r="P505" s="32"/>
      <c r="Q505" s="13"/>
      <c r="R505" s="33"/>
      <c r="S505" s="1"/>
      <c r="T505" s="1"/>
      <c r="U505" s="2"/>
      <c r="V505" s="15"/>
      <c r="W505" s="31"/>
      <c r="X505" s="32"/>
      <c r="Y505" s="13"/>
      <c r="Z505" s="33"/>
      <c r="AA505" s="1"/>
      <c r="AB505" s="1"/>
      <c r="AC505" s="2"/>
      <c r="AD505" s="15"/>
      <c r="AE505" s="31"/>
      <c r="AF505" s="32"/>
      <c r="AG505" s="13"/>
      <c r="AH505" s="33"/>
      <c r="AI505" s="1"/>
      <c r="AJ505" s="1"/>
      <c r="AK505" s="2"/>
      <c r="AL505" s="15"/>
      <c r="AM505" s="31"/>
      <c r="AN505" s="32"/>
      <c r="AO505" s="13"/>
      <c r="AP505" s="33"/>
      <c r="AQ505" s="1"/>
      <c r="AR505" s="1"/>
      <c r="AS505" s="2"/>
      <c r="AT505" s="15"/>
      <c r="AU505" s="31"/>
      <c r="AV505" s="32"/>
      <c r="AW505" s="13"/>
      <c r="AX505" s="33"/>
      <c r="AY505" s="1"/>
      <c r="AZ505" s="1"/>
      <c r="BA505" s="2"/>
      <c r="BB505" s="15"/>
      <c r="BC505" s="31"/>
      <c r="BD505" s="32"/>
      <c r="BE505" s="13"/>
      <c r="BF505" s="33"/>
      <c r="BG505" s="1"/>
      <c r="BH505" s="1"/>
      <c r="BI505" s="2"/>
      <c r="BJ505" s="15"/>
      <c r="BK505" s="31"/>
      <c r="BL505" s="32"/>
      <c r="BM505" s="13"/>
      <c r="BN505" s="33"/>
      <c r="BO505" s="1"/>
      <c r="BP505" s="1"/>
      <c r="BQ505" s="2"/>
      <c r="BR505" s="15"/>
      <c r="BS505" s="31"/>
      <c r="BT505" s="32"/>
      <c r="BU505" s="13"/>
      <c r="BV505" s="33"/>
      <c r="BW505" s="1"/>
      <c r="BX505" s="1"/>
      <c r="BY505" s="2"/>
      <c r="BZ505" s="15"/>
      <c r="CA505" s="31"/>
      <c r="CB505" s="32"/>
      <c r="CC505" s="13"/>
      <c r="CD505" s="33"/>
      <c r="CE505" s="1"/>
      <c r="CF505" s="1"/>
      <c r="CG505" s="2"/>
      <c r="CH505" s="15"/>
      <c r="CI505" s="31"/>
      <c r="CJ505" s="32"/>
      <c r="CK505" s="13"/>
      <c r="CL505" s="33"/>
      <c r="CM505" s="1"/>
      <c r="CN505" s="1"/>
      <c r="CO505" s="2"/>
      <c r="CP505" s="15"/>
      <c r="CQ505" s="31"/>
      <c r="CR505" s="32"/>
      <c r="CS505" s="13"/>
      <c r="CT505" s="33"/>
      <c r="CU505" s="1"/>
      <c r="CV505" s="1"/>
      <c r="CW505" s="2"/>
      <c r="CX505" s="15"/>
      <c r="CY505" s="31"/>
      <c r="CZ505" s="32"/>
      <c r="DA505" s="13"/>
      <c r="DB505" s="33"/>
      <c r="DC505" s="1"/>
      <c r="DD505" s="1"/>
      <c r="DE505" s="2"/>
      <c r="DF505" s="15"/>
      <c r="DG505" s="31"/>
      <c r="DH505" s="32"/>
      <c r="DI505" s="13"/>
      <c r="DJ505" s="33"/>
      <c r="DK505" s="1"/>
      <c r="DL505" s="1"/>
      <c r="DM505" s="2"/>
      <c r="DN505" s="15"/>
      <c r="DO505" s="31"/>
      <c r="DP505" s="32"/>
      <c r="DQ505" s="13"/>
      <c r="DR505" s="33"/>
      <c r="DS505" s="1"/>
      <c r="DT505" s="1"/>
      <c r="DU505" s="2"/>
      <c r="DV505" s="15"/>
      <c r="DW505" s="31"/>
      <c r="DX505" s="32"/>
      <c r="DY505" s="13"/>
      <c r="DZ505" s="33"/>
      <c r="EA505" s="1"/>
      <c r="EB505" s="1"/>
      <c r="EC505" s="2"/>
      <c r="ED505" s="15"/>
      <c r="EE505" s="31"/>
      <c r="EF505" s="32"/>
      <c r="EG505" s="13"/>
      <c r="EH505" s="33"/>
      <c r="EI505" s="1"/>
      <c r="EJ505" s="1"/>
      <c r="EK505" s="2"/>
      <c r="EL505" s="15"/>
      <c r="EM505" s="31"/>
      <c r="EN505" s="32"/>
      <c r="EO505" s="13"/>
      <c r="EP505" s="33"/>
      <c r="EQ505" s="1"/>
      <c r="ER505" s="1"/>
      <c r="ES505" s="2"/>
      <c r="ET505" s="15"/>
      <c r="EU505" s="31"/>
      <c r="EV505" s="32"/>
      <c r="EW505" s="13"/>
      <c r="EX505" s="33"/>
      <c r="EY505" s="1"/>
      <c r="EZ505" s="1"/>
      <c r="FA505" s="2"/>
      <c r="FB505" s="15"/>
      <c r="FC505" s="31"/>
      <c r="FD505" s="32"/>
      <c r="FE505" s="13"/>
      <c r="FF505" s="33"/>
      <c r="FG505" s="1"/>
      <c r="FH505" s="1"/>
      <c r="FI505" s="2"/>
      <c r="FJ505" s="15"/>
      <c r="FK505" s="31"/>
      <c r="FL505" s="32"/>
      <c r="FM505" s="13"/>
      <c r="FN505" s="33"/>
      <c r="FO505" s="1"/>
      <c r="FP505" s="1"/>
      <c r="FQ505" s="2"/>
      <c r="FR505" s="15"/>
      <c r="FS505" s="31"/>
      <c r="FT505" s="32"/>
      <c r="FU505" s="13"/>
      <c r="FV505" s="33"/>
      <c r="FW505" s="1"/>
      <c r="FX505" s="1"/>
      <c r="FY505" s="2"/>
      <c r="FZ505" s="15"/>
      <c r="GA505" s="31"/>
      <c r="GB505" s="32"/>
      <c r="GC505" s="13"/>
      <c r="GD505" s="33"/>
      <c r="GE505" s="1"/>
      <c r="GF505" s="1"/>
      <c r="GG505" s="2"/>
      <c r="GH505" s="15"/>
      <c r="GI505" s="31"/>
      <c r="GJ505" s="32"/>
      <c r="GK505" s="13"/>
      <c r="GL505" s="33"/>
      <c r="GM505" s="1"/>
      <c r="GN505" s="1"/>
      <c r="GO505" s="2"/>
      <c r="GP505" s="15"/>
      <c r="GQ505" s="31"/>
      <c r="GR505" s="32"/>
      <c r="GS505" s="13"/>
      <c r="GT505" s="33"/>
      <c r="GU505" s="1"/>
      <c r="GV505" s="1"/>
      <c r="GW505" s="2"/>
      <c r="GX505" s="15"/>
      <c r="GY505" s="31"/>
      <c r="GZ505" s="32"/>
      <c r="HA505" s="13"/>
      <c r="HB505" s="33"/>
      <c r="HC505" s="1"/>
      <c r="HD505" s="1"/>
      <c r="HE505" s="2"/>
      <c r="HF505" s="15"/>
      <c r="HG505" s="31"/>
      <c r="HH505" s="32"/>
      <c r="HI505" s="13"/>
      <c r="HJ505" s="33"/>
      <c r="HK505" s="1"/>
      <c r="HL505" s="1"/>
      <c r="HM505" s="2"/>
      <c r="HN505" s="15"/>
      <c r="HO505" s="31"/>
      <c r="HP505" s="32"/>
      <c r="HQ505" s="13"/>
      <c r="HR505" s="33"/>
      <c r="HS505" s="1"/>
      <c r="HT505" s="1"/>
      <c r="HU505" s="2"/>
      <c r="HV505" s="15"/>
      <c r="HW505" s="31"/>
      <c r="HX505" s="32"/>
      <c r="HY505" s="13"/>
      <c r="HZ505" s="33"/>
      <c r="IA505" s="1"/>
      <c r="IB505" s="1"/>
      <c r="IC505" s="2"/>
      <c r="ID505" s="15"/>
      <c r="IE505" s="31"/>
      <c r="IF505" s="32"/>
      <c r="IG505" s="13"/>
      <c r="IH505" s="33"/>
      <c r="II505" s="1"/>
      <c r="IJ505" s="1"/>
      <c r="IK505" s="2"/>
      <c r="IL505" s="15"/>
      <c r="IM505" s="31"/>
      <c r="IN505" s="32"/>
      <c r="IO505" s="13"/>
      <c r="IP505" s="33"/>
      <c r="IQ505" s="1"/>
      <c r="IR505" s="1"/>
      <c r="IS505" s="2"/>
      <c r="IT505" s="15"/>
      <c r="IU505" s="31"/>
      <c r="IV505" s="32"/>
    </row>
    <row r="506" spans="1:256" s="3" customFormat="1" ht="135" customHeight="1">
      <c r="A506" s="75">
        <v>126</v>
      </c>
      <c r="B506" s="319" t="s">
        <v>2047</v>
      </c>
      <c r="C506" s="236">
        <v>16335</v>
      </c>
      <c r="D506" s="236">
        <v>0</v>
      </c>
      <c r="E506" s="237">
        <v>43822</v>
      </c>
      <c r="F506" s="263" t="s">
        <v>2045</v>
      </c>
      <c r="G506" s="93" t="s">
        <v>380</v>
      </c>
      <c r="H506" s="100"/>
      <c r="I506" s="30"/>
      <c r="J506" s="30"/>
      <c r="K506" s="30"/>
      <c r="L506" s="1"/>
      <c r="M506" s="2"/>
      <c r="N506" s="15"/>
      <c r="O506" s="31"/>
      <c r="P506" s="32"/>
      <c r="Q506" s="13"/>
      <c r="R506" s="33"/>
      <c r="S506" s="1"/>
      <c r="T506" s="1"/>
      <c r="U506" s="2"/>
      <c r="V506" s="15"/>
      <c r="W506" s="31"/>
      <c r="X506" s="32"/>
      <c r="Y506" s="13"/>
      <c r="Z506" s="33"/>
      <c r="AA506" s="1"/>
      <c r="AB506" s="1"/>
      <c r="AC506" s="2"/>
      <c r="AD506" s="15"/>
      <c r="AE506" s="31"/>
      <c r="AF506" s="32"/>
      <c r="AG506" s="13"/>
      <c r="AH506" s="33"/>
      <c r="AI506" s="1"/>
      <c r="AJ506" s="1"/>
      <c r="AK506" s="2"/>
      <c r="AL506" s="15"/>
      <c r="AM506" s="31"/>
      <c r="AN506" s="32"/>
      <c r="AO506" s="13"/>
      <c r="AP506" s="33"/>
      <c r="AQ506" s="1"/>
      <c r="AR506" s="1"/>
      <c r="AS506" s="2"/>
      <c r="AT506" s="15"/>
      <c r="AU506" s="31"/>
      <c r="AV506" s="32"/>
      <c r="AW506" s="13"/>
      <c r="AX506" s="33"/>
      <c r="AY506" s="1"/>
      <c r="AZ506" s="1"/>
      <c r="BA506" s="2"/>
      <c r="BB506" s="15"/>
      <c r="BC506" s="31"/>
      <c r="BD506" s="32"/>
      <c r="BE506" s="13"/>
      <c r="BF506" s="33"/>
      <c r="BG506" s="1"/>
      <c r="BH506" s="1"/>
      <c r="BI506" s="2"/>
      <c r="BJ506" s="15"/>
      <c r="BK506" s="31"/>
      <c r="BL506" s="32"/>
      <c r="BM506" s="13"/>
      <c r="BN506" s="33"/>
      <c r="BO506" s="1"/>
      <c r="BP506" s="1"/>
      <c r="BQ506" s="2"/>
      <c r="BR506" s="15"/>
      <c r="BS506" s="31"/>
      <c r="BT506" s="32"/>
      <c r="BU506" s="13"/>
      <c r="BV506" s="33"/>
      <c r="BW506" s="1"/>
      <c r="BX506" s="1"/>
      <c r="BY506" s="2"/>
      <c r="BZ506" s="15"/>
      <c r="CA506" s="31"/>
      <c r="CB506" s="32"/>
      <c r="CC506" s="13"/>
      <c r="CD506" s="33"/>
      <c r="CE506" s="1"/>
      <c r="CF506" s="1"/>
      <c r="CG506" s="2"/>
      <c r="CH506" s="15"/>
      <c r="CI506" s="31"/>
      <c r="CJ506" s="32"/>
      <c r="CK506" s="13"/>
      <c r="CL506" s="33"/>
      <c r="CM506" s="1"/>
      <c r="CN506" s="1"/>
      <c r="CO506" s="2"/>
      <c r="CP506" s="15"/>
      <c r="CQ506" s="31"/>
      <c r="CR506" s="32"/>
      <c r="CS506" s="13"/>
      <c r="CT506" s="33"/>
      <c r="CU506" s="1"/>
      <c r="CV506" s="1"/>
      <c r="CW506" s="2"/>
      <c r="CX506" s="15"/>
      <c r="CY506" s="31"/>
      <c r="CZ506" s="32"/>
      <c r="DA506" s="13"/>
      <c r="DB506" s="33"/>
      <c r="DC506" s="1"/>
      <c r="DD506" s="1"/>
      <c r="DE506" s="2"/>
      <c r="DF506" s="15"/>
      <c r="DG506" s="31"/>
      <c r="DH506" s="32"/>
      <c r="DI506" s="13"/>
      <c r="DJ506" s="33"/>
      <c r="DK506" s="1"/>
      <c r="DL506" s="1"/>
      <c r="DM506" s="2"/>
      <c r="DN506" s="15"/>
      <c r="DO506" s="31"/>
      <c r="DP506" s="32"/>
      <c r="DQ506" s="13"/>
      <c r="DR506" s="33"/>
      <c r="DS506" s="1"/>
      <c r="DT506" s="1"/>
      <c r="DU506" s="2"/>
      <c r="DV506" s="15"/>
      <c r="DW506" s="31"/>
      <c r="DX506" s="32"/>
      <c r="DY506" s="13"/>
      <c r="DZ506" s="33"/>
      <c r="EA506" s="1"/>
      <c r="EB506" s="1"/>
      <c r="EC506" s="2"/>
      <c r="ED506" s="15"/>
      <c r="EE506" s="31"/>
      <c r="EF506" s="32"/>
      <c r="EG506" s="13"/>
      <c r="EH506" s="33"/>
      <c r="EI506" s="1"/>
      <c r="EJ506" s="1"/>
      <c r="EK506" s="2"/>
      <c r="EL506" s="15"/>
      <c r="EM506" s="31"/>
      <c r="EN506" s="32"/>
      <c r="EO506" s="13"/>
      <c r="EP506" s="33"/>
      <c r="EQ506" s="1"/>
      <c r="ER506" s="1"/>
      <c r="ES506" s="2"/>
      <c r="ET506" s="15"/>
      <c r="EU506" s="31"/>
      <c r="EV506" s="32"/>
      <c r="EW506" s="13"/>
      <c r="EX506" s="33"/>
      <c r="EY506" s="1"/>
      <c r="EZ506" s="1"/>
      <c r="FA506" s="2"/>
      <c r="FB506" s="15"/>
      <c r="FC506" s="31"/>
      <c r="FD506" s="32"/>
      <c r="FE506" s="13"/>
      <c r="FF506" s="33"/>
      <c r="FG506" s="1"/>
      <c r="FH506" s="1"/>
      <c r="FI506" s="2"/>
      <c r="FJ506" s="15"/>
      <c r="FK506" s="31"/>
      <c r="FL506" s="32"/>
      <c r="FM506" s="13"/>
      <c r="FN506" s="33"/>
      <c r="FO506" s="1"/>
      <c r="FP506" s="1"/>
      <c r="FQ506" s="2"/>
      <c r="FR506" s="15"/>
      <c r="FS506" s="31"/>
      <c r="FT506" s="32"/>
      <c r="FU506" s="13"/>
      <c r="FV506" s="33"/>
      <c r="FW506" s="1"/>
      <c r="FX506" s="1"/>
      <c r="FY506" s="2"/>
      <c r="FZ506" s="15"/>
      <c r="GA506" s="31"/>
      <c r="GB506" s="32"/>
      <c r="GC506" s="13"/>
      <c r="GD506" s="33"/>
      <c r="GE506" s="1"/>
      <c r="GF506" s="1"/>
      <c r="GG506" s="2"/>
      <c r="GH506" s="15"/>
      <c r="GI506" s="31"/>
      <c r="GJ506" s="32"/>
      <c r="GK506" s="13"/>
      <c r="GL506" s="33"/>
      <c r="GM506" s="1"/>
      <c r="GN506" s="1"/>
      <c r="GO506" s="2"/>
      <c r="GP506" s="15"/>
      <c r="GQ506" s="31"/>
      <c r="GR506" s="32"/>
      <c r="GS506" s="13"/>
      <c r="GT506" s="33"/>
      <c r="GU506" s="1"/>
      <c r="GV506" s="1"/>
      <c r="GW506" s="2"/>
      <c r="GX506" s="15"/>
      <c r="GY506" s="31"/>
      <c r="GZ506" s="32"/>
      <c r="HA506" s="13"/>
      <c r="HB506" s="33"/>
      <c r="HC506" s="1"/>
      <c r="HD506" s="1"/>
      <c r="HE506" s="2"/>
      <c r="HF506" s="15"/>
      <c r="HG506" s="31"/>
      <c r="HH506" s="32"/>
      <c r="HI506" s="13"/>
      <c r="HJ506" s="33"/>
      <c r="HK506" s="1"/>
      <c r="HL506" s="1"/>
      <c r="HM506" s="2"/>
      <c r="HN506" s="15"/>
      <c r="HO506" s="31"/>
      <c r="HP506" s="32"/>
      <c r="HQ506" s="13"/>
      <c r="HR506" s="33"/>
      <c r="HS506" s="1"/>
      <c r="HT506" s="1"/>
      <c r="HU506" s="2"/>
      <c r="HV506" s="15"/>
      <c r="HW506" s="31"/>
      <c r="HX506" s="32"/>
      <c r="HY506" s="13"/>
      <c r="HZ506" s="33"/>
      <c r="IA506" s="1"/>
      <c r="IB506" s="1"/>
      <c r="IC506" s="2"/>
      <c r="ID506" s="15"/>
      <c r="IE506" s="31"/>
      <c r="IF506" s="32"/>
      <c r="IG506" s="13"/>
      <c r="IH506" s="33"/>
      <c r="II506" s="1"/>
      <c r="IJ506" s="1"/>
      <c r="IK506" s="2"/>
      <c r="IL506" s="15"/>
      <c r="IM506" s="31"/>
      <c r="IN506" s="32"/>
      <c r="IO506" s="13"/>
      <c r="IP506" s="33"/>
      <c r="IQ506" s="1"/>
      <c r="IR506" s="1"/>
      <c r="IS506" s="2"/>
      <c r="IT506" s="15"/>
      <c r="IU506" s="31"/>
      <c r="IV506" s="32"/>
    </row>
    <row r="507" spans="1:256" s="3" customFormat="1" ht="135" customHeight="1">
      <c r="A507" s="75">
        <v>127</v>
      </c>
      <c r="B507" s="319" t="s">
        <v>2050</v>
      </c>
      <c r="C507" s="236">
        <v>5555</v>
      </c>
      <c r="D507" s="236">
        <v>0</v>
      </c>
      <c r="E507" s="237">
        <v>43844</v>
      </c>
      <c r="F507" s="263" t="s">
        <v>871</v>
      </c>
      <c r="G507" s="93" t="s">
        <v>380</v>
      </c>
      <c r="H507" s="100"/>
      <c r="I507" s="30"/>
      <c r="J507" s="30"/>
      <c r="K507" s="30"/>
      <c r="L507" s="1"/>
      <c r="M507" s="2"/>
      <c r="N507" s="15"/>
      <c r="O507" s="31"/>
      <c r="P507" s="32"/>
      <c r="Q507" s="13"/>
      <c r="R507" s="33"/>
      <c r="S507" s="1"/>
      <c r="T507" s="1"/>
      <c r="U507" s="2"/>
      <c r="V507" s="15"/>
      <c r="W507" s="31"/>
      <c r="X507" s="32"/>
      <c r="Y507" s="13"/>
      <c r="Z507" s="33"/>
      <c r="AA507" s="1"/>
      <c r="AB507" s="1"/>
      <c r="AC507" s="2"/>
      <c r="AD507" s="15"/>
      <c r="AE507" s="31"/>
      <c r="AF507" s="32"/>
      <c r="AG507" s="13"/>
      <c r="AH507" s="33"/>
      <c r="AI507" s="1"/>
      <c r="AJ507" s="1"/>
      <c r="AK507" s="2"/>
      <c r="AL507" s="15"/>
      <c r="AM507" s="31"/>
      <c r="AN507" s="32"/>
      <c r="AO507" s="13"/>
      <c r="AP507" s="33"/>
      <c r="AQ507" s="1"/>
      <c r="AR507" s="1"/>
      <c r="AS507" s="2"/>
      <c r="AT507" s="15"/>
      <c r="AU507" s="31"/>
      <c r="AV507" s="32"/>
      <c r="AW507" s="13"/>
      <c r="AX507" s="33"/>
      <c r="AY507" s="1"/>
      <c r="AZ507" s="1"/>
      <c r="BA507" s="2"/>
      <c r="BB507" s="15"/>
      <c r="BC507" s="31"/>
      <c r="BD507" s="32"/>
      <c r="BE507" s="13"/>
      <c r="BF507" s="33"/>
      <c r="BG507" s="1"/>
      <c r="BH507" s="1"/>
      <c r="BI507" s="2"/>
      <c r="BJ507" s="15"/>
      <c r="BK507" s="31"/>
      <c r="BL507" s="32"/>
      <c r="BM507" s="13"/>
      <c r="BN507" s="33"/>
      <c r="BO507" s="1"/>
      <c r="BP507" s="1"/>
      <c r="BQ507" s="2"/>
      <c r="BR507" s="15"/>
      <c r="BS507" s="31"/>
      <c r="BT507" s="32"/>
      <c r="BU507" s="13"/>
      <c r="BV507" s="33"/>
      <c r="BW507" s="1"/>
      <c r="BX507" s="1"/>
      <c r="BY507" s="2"/>
      <c r="BZ507" s="15"/>
      <c r="CA507" s="31"/>
      <c r="CB507" s="32"/>
      <c r="CC507" s="13"/>
      <c r="CD507" s="33"/>
      <c r="CE507" s="1"/>
      <c r="CF507" s="1"/>
      <c r="CG507" s="2"/>
      <c r="CH507" s="15"/>
      <c r="CI507" s="31"/>
      <c r="CJ507" s="32"/>
      <c r="CK507" s="13"/>
      <c r="CL507" s="33"/>
      <c r="CM507" s="1"/>
      <c r="CN507" s="1"/>
      <c r="CO507" s="2"/>
      <c r="CP507" s="15"/>
      <c r="CQ507" s="31"/>
      <c r="CR507" s="32"/>
      <c r="CS507" s="13"/>
      <c r="CT507" s="33"/>
      <c r="CU507" s="1"/>
      <c r="CV507" s="1"/>
      <c r="CW507" s="2"/>
      <c r="CX507" s="15"/>
      <c r="CY507" s="31"/>
      <c r="CZ507" s="32"/>
      <c r="DA507" s="13"/>
      <c r="DB507" s="33"/>
      <c r="DC507" s="1"/>
      <c r="DD507" s="1"/>
      <c r="DE507" s="2"/>
      <c r="DF507" s="15"/>
      <c r="DG507" s="31"/>
      <c r="DH507" s="32"/>
      <c r="DI507" s="13"/>
      <c r="DJ507" s="33"/>
      <c r="DK507" s="1"/>
      <c r="DL507" s="1"/>
      <c r="DM507" s="2"/>
      <c r="DN507" s="15"/>
      <c r="DO507" s="31"/>
      <c r="DP507" s="32"/>
      <c r="DQ507" s="13"/>
      <c r="DR507" s="33"/>
      <c r="DS507" s="1"/>
      <c r="DT507" s="1"/>
      <c r="DU507" s="2"/>
      <c r="DV507" s="15"/>
      <c r="DW507" s="31"/>
      <c r="DX507" s="32"/>
      <c r="DY507" s="13"/>
      <c r="DZ507" s="33"/>
      <c r="EA507" s="1"/>
      <c r="EB507" s="1"/>
      <c r="EC507" s="2"/>
      <c r="ED507" s="15"/>
      <c r="EE507" s="31"/>
      <c r="EF507" s="32"/>
      <c r="EG507" s="13"/>
      <c r="EH507" s="33"/>
      <c r="EI507" s="1"/>
      <c r="EJ507" s="1"/>
      <c r="EK507" s="2"/>
      <c r="EL507" s="15"/>
      <c r="EM507" s="31"/>
      <c r="EN507" s="32"/>
      <c r="EO507" s="13"/>
      <c r="EP507" s="33"/>
      <c r="EQ507" s="1"/>
      <c r="ER507" s="1"/>
      <c r="ES507" s="2"/>
      <c r="ET507" s="15"/>
      <c r="EU507" s="31"/>
      <c r="EV507" s="32"/>
      <c r="EW507" s="13"/>
      <c r="EX507" s="33"/>
      <c r="EY507" s="1"/>
      <c r="EZ507" s="1"/>
      <c r="FA507" s="2"/>
      <c r="FB507" s="15"/>
      <c r="FC507" s="31"/>
      <c r="FD507" s="32"/>
      <c r="FE507" s="13"/>
      <c r="FF507" s="33"/>
      <c r="FG507" s="1"/>
      <c r="FH507" s="1"/>
      <c r="FI507" s="2"/>
      <c r="FJ507" s="15"/>
      <c r="FK507" s="31"/>
      <c r="FL507" s="32"/>
      <c r="FM507" s="13"/>
      <c r="FN507" s="33"/>
      <c r="FO507" s="1"/>
      <c r="FP507" s="1"/>
      <c r="FQ507" s="2"/>
      <c r="FR507" s="15"/>
      <c r="FS507" s="31"/>
      <c r="FT507" s="32"/>
      <c r="FU507" s="13"/>
      <c r="FV507" s="33"/>
      <c r="FW507" s="1"/>
      <c r="FX507" s="1"/>
      <c r="FY507" s="2"/>
      <c r="FZ507" s="15"/>
      <c r="GA507" s="31"/>
      <c r="GB507" s="32"/>
      <c r="GC507" s="13"/>
      <c r="GD507" s="33"/>
      <c r="GE507" s="1"/>
      <c r="GF507" s="1"/>
      <c r="GG507" s="2"/>
      <c r="GH507" s="15"/>
      <c r="GI507" s="31"/>
      <c r="GJ507" s="32"/>
      <c r="GK507" s="13"/>
      <c r="GL507" s="33"/>
      <c r="GM507" s="1"/>
      <c r="GN507" s="1"/>
      <c r="GO507" s="2"/>
      <c r="GP507" s="15"/>
      <c r="GQ507" s="31"/>
      <c r="GR507" s="32"/>
      <c r="GS507" s="13"/>
      <c r="GT507" s="33"/>
      <c r="GU507" s="1"/>
      <c r="GV507" s="1"/>
      <c r="GW507" s="2"/>
      <c r="GX507" s="15"/>
      <c r="GY507" s="31"/>
      <c r="GZ507" s="32"/>
      <c r="HA507" s="13"/>
      <c r="HB507" s="33"/>
      <c r="HC507" s="1"/>
      <c r="HD507" s="1"/>
      <c r="HE507" s="2"/>
      <c r="HF507" s="15"/>
      <c r="HG507" s="31"/>
      <c r="HH507" s="32"/>
      <c r="HI507" s="13"/>
      <c r="HJ507" s="33"/>
      <c r="HK507" s="1"/>
      <c r="HL507" s="1"/>
      <c r="HM507" s="2"/>
      <c r="HN507" s="15"/>
      <c r="HO507" s="31"/>
      <c r="HP507" s="32"/>
      <c r="HQ507" s="13"/>
      <c r="HR507" s="33"/>
      <c r="HS507" s="1"/>
      <c r="HT507" s="1"/>
      <c r="HU507" s="2"/>
      <c r="HV507" s="15"/>
      <c r="HW507" s="31"/>
      <c r="HX507" s="32"/>
      <c r="HY507" s="13"/>
      <c r="HZ507" s="33"/>
      <c r="IA507" s="1"/>
      <c r="IB507" s="1"/>
      <c r="IC507" s="2"/>
      <c r="ID507" s="15"/>
      <c r="IE507" s="31"/>
      <c r="IF507" s="32"/>
      <c r="IG507" s="13"/>
      <c r="IH507" s="33"/>
      <c r="II507" s="1"/>
      <c r="IJ507" s="1"/>
      <c r="IK507" s="2"/>
      <c r="IL507" s="15"/>
      <c r="IM507" s="31"/>
      <c r="IN507" s="32"/>
      <c r="IO507" s="13"/>
      <c r="IP507" s="33"/>
      <c r="IQ507" s="1"/>
      <c r="IR507" s="1"/>
      <c r="IS507" s="2"/>
      <c r="IT507" s="15"/>
      <c r="IU507" s="31"/>
      <c r="IV507" s="32"/>
    </row>
    <row r="508" spans="1:256" ht="19.5" customHeight="1">
      <c r="A508" s="75"/>
      <c r="B508" s="74" t="s">
        <v>532</v>
      </c>
      <c r="C508" s="94">
        <f>SUM(C396:C502)+C503+C506+C505+C504+C507</f>
        <v>2798816.6</v>
      </c>
      <c r="D508" s="94">
        <f>SUM(D396:D501)+D502+D503+D506+D505+D504+D507</f>
        <v>1512719.78</v>
      </c>
      <c r="E508" s="85"/>
      <c r="F508" s="302"/>
      <c r="G508" s="93"/>
      <c r="H508" s="73"/>
      <c r="L508" s="4"/>
      <c r="M508" s="5"/>
      <c r="N508" s="14"/>
      <c r="O508" s="34"/>
      <c r="P508" s="35"/>
      <c r="Q508" s="11"/>
      <c r="R508" s="36"/>
      <c r="S508" s="4"/>
      <c r="T508" s="4"/>
      <c r="U508" s="5"/>
      <c r="V508" s="14"/>
      <c r="W508" s="34"/>
      <c r="X508" s="35"/>
      <c r="Y508" s="11"/>
      <c r="Z508" s="36"/>
      <c r="AA508" s="4"/>
      <c r="AB508" s="4"/>
      <c r="AC508" s="5"/>
      <c r="AD508" s="14"/>
      <c r="AE508" s="34"/>
      <c r="AF508" s="35"/>
      <c r="AG508" s="11"/>
      <c r="AH508" s="36"/>
      <c r="AI508" s="4"/>
      <c r="AJ508" s="4"/>
      <c r="AK508" s="5"/>
      <c r="AL508" s="14"/>
      <c r="AM508" s="34"/>
      <c r="AN508" s="35"/>
      <c r="AO508" s="11"/>
      <c r="AP508" s="36"/>
      <c r="AQ508" s="4"/>
      <c r="AR508" s="4"/>
      <c r="AS508" s="5"/>
      <c r="AT508" s="14"/>
      <c r="AU508" s="34"/>
      <c r="AV508" s="35"/>
      <c r="AW508" s="11"/>
      <c r="AX508" s="36"/>
      <c r="AY508" s="4"/>
      <c r="AZ508" s="4"/>
      <c r="BA508" s="5"/>
      <c r="BB508" s="14"/>
      <c r="BC508" s="34"/>
      <c r="BD508" s="35"/>
      <c r="BE508" s="11"/>
      <c r="BF508" s="36"/>
      <c r="BG508" s="4"/>
      <c r="BH508" s="4"/>
      <c r="BI508" s="5"/>
      <c r="BJ508" s="14"/>
      <c r="BK508" s="34"/>
      <c r="BL508" s="35"/>
      <c r="BM508" s="11"/>
      <c r="BN508" s="36"/>
      <c r="BO508" s="4"/>
      <c r="BP508" s="4"/>
      <c r="BQ508" s="5"/>
      <c r="BR508" s="14"/>
      <c r="BS508" s="34"/>
      <c r="BT508" s="35"/>
      <c r="BU508" s="11"/>
      <c r="BV508" s="36"/>
      <c r="BW508" s="4"/>
      <c r="BX508" s="4"/>
      <c r="BY508" s="5"/>
      <c r="BZ508" s="14"/>
      <c r="CA508" s="34"/>
      <c r="CB508" s="35"/>
      <c r="CC508" s="11"/>
      <c r="CD508" s="36"/>
      <c r="CE508" s="4"/>
      <c r="CF508" s="4"/>
      <c r="CG508" s="5"/>
      <c r="CH508" s="14"/>
      <c r="CI508" s="34"/>
      <c r="CJ508" s="35"/>
      <c r="CK508" s="11"/>
      <c r="CL508" s="36"/>
      <c r="CM508" s="4"/>
      <c r="CN508" s="4"/>
      <c r="CO508" s="5"/>
      <c r="CP508" s="14"/>
      <c r="CQ508" s="34"/>
      <c r="CR508" s="35"/>
      <c r="CS508" s="11"/>
      <c r="CT508" s="36"/>
      <c r="CU508" s="4"/>
      <c r="CV508" s="4"/>
      <c r="CW508" s="5"/>
      <c r="CX508" s="14"/>
      <c r="CY508" s="34"/>
      <c r="CZ508" s="35"/>
      <c r="DA508" s="11"/>
      <c r="DB508" s="36"/>
      <c r="DC508" s="4"/>
      <c r="DD508" s="4"/>
      <c r="DE508" s="5"/>
      <c r="DF508" s="14"/>
      <c r="DG508" s="34"/>
      <c r="DH508" s="35"/>
      <c r="DI508" s="11"/>
      <c r="DJ508" s="36"/>
      <c r="DK508" s="4"/>
      <c r="DL508" s="4"/>
      <c r="DM508" s="5"/>
      <c r="DN508" s="14"/>
      <c r="DO508" s="34"/>
      <c r="DP508" s="35"/>
      <c r="DQ508" s="11"/>
      <c r="DR508" s="36"/>
      <c r="DS508" s="4"/>
      <c r="DT508" s="4"/>
      <c r="DU508" s="5"/>
      <c r="DV508" s="14"/>
      <c r="DW508" s="34"/>
      <c r="DX508" s="35"/>
      <c r="DY508" s="11"/>
      <c r="DZ508" s="36"/>
      <c r="EA508" s="4"/>
      <c r="EB508" s="4"/>
      <c r="EC508" s="5"/>
      <c r="ED508" s="14"/>
      <c r="EE508" s="34"/>
      <c r="EF508" s="35"/>
      <c r="EG508" s="11"/>
      <c r="EH508" s="36"/>
      <c r="EI508" s="4"/>
      <c r="EJ508" s="4"/>
      <c r="EK508" s="5"/>
      <c r="EL508" s="14"/>
      <c r="EM508" s="34"/>
      <c r="EN508" s="35"/>
      <c r="EO508" s="11"/>
      <c r="EP508" s="36"/>
      <c r="EQ508" s="4"/>
      <c r="ER508" s="4"/>
      <c r="ES508" s="5"/>
      <c r="ET508" s="14"/>
      <c r="EU508" s="34"/>
      <c r="EV508" s="35"/>
      <c r="EW508" s="11"/>
      <c r="EX508" s="36"/>
      <c r="EY508" s="4"/>
      <c r="EZ508" s="4"/>
      <c r="FA508" s="5"/>
      <c r="FB508" s="14"/>
      <c r="FC508" s="34"/>
      <c r="FD508" s="35"/>
      <c r="FE508" s="11"/>
      <c r="FF508" s="36"/>
      <c r="FG508" s="4"/>
      <c r="FH508" s="4"/>
      <c r="FI508" s="5"/>
      <c r="FJ508" s="14"/>
      <c r="FK508" s="34"/>
      <c r="FL508" s="35"/>
      <c r="FM508" s="11"/>
      <c r="FN508" s="36"/>
      <c r="FO508" s="4"/>
      <c r="FP508" s="4"/>
      <c r="FQ508" s="5"/>
      <c r="FR508" s="14"/>
      <c r="FS508" s="34"/>
      <c r="FT508" s="35"/>
      <c r="FU508" s="11"/>
      <c r="FV508" s="36"/>
      <c r="FW508" s="4"/>
      <c r="FX508" s="4"/>
      <c r="FY508" s="5"/>
      <c r="FZ508" s="14"/>
      <c r="GA508" s="34"/>
      <c r="GB508" s="35"/>
      <c r="GC508" s="11"/>
      <c r="GD508" s="36"/>
      <c r="GE508" s="4"/>
      <c r="GF508" s="4"/>
      <c r="GG508" s="5"/>
      <c r="GH508" s="14"/>
      <c r="GI508" s="34"/>
      <c r="GJ508" s="35"/>
      <c r="GK508" s="11"/>
      <c r="GL508" s="36"/>
      <c r="GM508" s="4"/>
      <c r="GN508" s="4"/>
      <c r="GO508" s="5"/>
      <c r="GP508" s="14"/>
      <c r="GQ508" s="34"/>
      <c r="GR508" s="35"/>
      <c r="GS508" s="11"/>
      <c r="GT508" s="36"/>
      <c r="GU508" s="4"/>
      <c r="GV508" s="4"/>
      <c r="GW508" s="5"/>
      <c r="GX508" s="14"/>
      <c r="GY508" s="34"/>
      <c r="GZ508" s="35"/>
      <c r="HA508" s="11"/>
      <c r="HB508" s="36"/>
      <c r="HC508" s="4"/>
      <c r="HD508" s="4"/>
      <c r="HE508" s="5"/>
      <c r="HF508" s="14"/>
      <c r="HG508" s="34"/>
      <c r="HH508" s="35"/>
      <c r="HI508" s="11"/>
      <c r="HJ508" s="36"/>
      <c r="HK508" s="4"/>
      <c r="HL508" s="4"/>
      <c r="HM508" s="5"/>
      <c r="HN508" s="14"/>
      <c r="HO508" s="34"/>
      <c r="HP508" s="35"/>
      <c r="HQ508" s="11"/>
      <c r="HR508" s="36"/>
      <c r="HS508" s="4"/>
      <c r="HT508" s="4"/>
      <c r="HU508" s="5"/>
      <c r="HV508" s="14"/>
      <c r="HW508" s="34"/>
      <c r="HX508" s="35"/>
      <c r="HY508" s="11"/>
      <c r="HZ508" s="36"/>
      <c r="IA508" s="4"/>
      <c r="IB508" s="4"/>
      <c r="IC508" s="5"/>
      <c r="ID508" s="14"/>
      <c r="IE508" s="34"/>
      <c r="IF508" s="35"/>
      <c r="IG508" s="11"/>
      <c r="IH508" s="36"/>
      <c r="II508" s="4"/>
      <c r="IJ508" s="4"/>
      <c r="IK508" s="5"/>
      <c r="IL508" s="14"/>
      <c r="IM508" s="34"/>
      <c r="IN508" s="35"/>
      <c r="IO508" s="11"/>
      <c r="IP508" s="36"/>
      <c r="IQ508" s="4"/>
      <c r="IR508" s="4"/>
      <c r="IS508" s="5"/>
      <c r="IT508" s="14"/>
      <c r="IU508" s="34"/>
      <c r="IV508" s="35"/>
    </row>
    <row r="509" spans="1:8" ht="31.5" customHeight="1">
      <c r="A509" s="126"/>
      <c r="B509" s="417" t="s">
        <v>2060</v>
      </c>
      <c r="C509" s="417"/>
      <c r="D509" s="65"/>
      <c r="E509" s="126"/>
      <c r="F509" s="308"/>
      <c r="G509" s="126"/>
      <c r="H509" s="127"/>
    </row>
    <row r="510" spans="1:11" s="21" customFormat="1" ht="126">
      <c r="A510" s="86">
        <v>1</v>
      </c>
      <c r="B510" s="67" t="s">
        <v>1445</v>
      </c>
      <c r="C510" s="99">
        <v>20400</v>
      </c>
      <c r="D510" s="99">
        <v>0</v>
      </c>
      <c r="E510" s="85">
        <v>39083</v>
      </c>
      <c r="F510" s="302"/>
      <c r="G510" s="93" t="s">
        <v>380</v>
      </c>
      <c r="H510" s="73" t="s">
        <v>82</v>
      </c>
      <c r="I510" s="30"/>
      <c r="J510" s="30"/>
      <c r="K510" s="30"/>
    </row>
    <row r="511" spans="1:11" s="21" customFormat="1" ht="136.5" customHeight="1">
      <c r="A511" s="86">
        <v>2</v>
      </c>
      <c r="B511" s="67" t="s">
        <v>1446</v>
      </c>
      <c r="C511" s="99">
        <v>10057</v>
      </c>
      <c r="D511" s="99">
        <v>0</v>
      </c>
      <c r="E511" s="85">
        <v>39083</v>
      </c>
      <c r="F511" s="302"/>
      <c r="G511" s="93" t="s">
        <v>380</v>
      </c>
      <c r="H511" s="73" t="s">
        <v>82</v>
      </c>
      <c r="I511" s="30"/>
      <c r="J511" s="30"/>
      <c r="K511" s="30"/>
    </row>
    <row r="512" spans="1:11" s="21" customFormat="1" ht="126">
      <c r="A512" s="86">
        <v>4</v>
      </c>
      <c r="B512" s="67" t="s">
        <v>1448</v>
      </c>
      <c r="C512" s="99">
        <v>6001</v>
      </c>
      <c r="D512" s="99">
        <v>0</v>
      </c>
      <c r="E512" s="85">
        <v>39083</v>
      </c>
      <c r="F512" s="302"/>
      <c r="G512" s="93" t="s">
        <v>380</v>
      </c>
      <c r="H512" s="73" t="s">
        <v>82</v>
      </c>
      <c r="I512" s="30"/>
      <c r="J512" s="30"/>
      <c r="K512" s="30"/>
    </row>
    <row r="513" spans="1:11" s="21" customFormat="1" ht="135.75" customHeight="1">
      <c r="A513" s="86">
        <v>6</v>
      </c>
      <c r="B513" s="67" t="s">
        <v>1121</v>
      </c>
      <c r="C513" s="99">
        <v>3338</v>
      </c>
      <c r="D513" s="99">
        <v>0</v>
      </c>
      <c r="E513" s="85">
        <v>39083</v>
      </c>
      <c r="F513" s="302"/>
      <c r="G513" s="93" t="s">
        <v>380</v>
      </c>
      <c r="H513" s="73" t="s">
        <v>82</v>
      </c>
      <c r="I513" s="30"/>
      <c r="J513" s="30"/>
      <c r="K513" s="30"/>
    </row>
    <row r="514" spans="1:8" ht="126">
      <c r="A514" s="86">
        <v>9</v>
      </c>
      <c r="B514" s="67" t="s">
        <v>1447</v>
      </c>
      <c r="C514" s="99">
        <v>3500</v>
      </c>
      <c r="D514" s="99">
        <v>0</v>
      </c>
      <c r="E514" s="85">
        <v>39598</v>
      </c>
      <c r="F514" s="302"/>
      <c r="G514" s="93" t="s">
        <v>380</v>
      </c>
      <c r="H514" s="73" t="s">
        <v>82</v>
      </c>
    </row>
    <row r="515" spans="1:11" s="21" customFormat="1" ht="126">
      <c r="A515" s="86">
        <v>10</v>
      </c>
      <c r="B515" s="67" t="s">
        <v>512</v>
      </c>
      <c r="C515" s="99">
        <v>21684</v>
      </c>
      <c r="D515" s="99">
        <v>2529.8</v>
      </c>
      <c r="E515" s="85">
        <v>39682</v>
      </c>
      <c r="F515" s="302"/>
      <c r="G515" s="93" t="s">
        <v>380</v>
      </c>
      <c r="H515" s="73" t="s">
        <v>82</v>
      </c>
      <c r="I515" s="30"/>
      <c r="J515" s="30"/>
      <c r="K515" s="30"/>
    </row>
    <row r="516" spans="1:11" s="21" customFormat="1" ht="126">
      <c r="A516" s="86">
        <v>11</v>
      </c>
      <c r="B516" s="67" t="s">
        <v>510</v>
      </c>
      <c r="C516" s="99">
        <v>19200</v>
      </c>
      <c r="D516" s="99">
        <v>0</v>
      </c>
      <c r="E516" s="85">
        <v>39787</v>
      </c>
      <c r="F516" s="302"/>
      <c r="G516" s="93" t="s">
        <v>380</v>
      </c>
      <c r="H516" s="73" t="s">
        <v>82</v>
      </c>
      <c r="I516" s="30"/>
      <c r="J516" s="30"/>
      <c r="K516" s="30"/>
    </row>
    <row r="517" spans="1:11" s="21" customFormat="1" ht="131.25" customHeight="1">
      <c r="A517" s="86">
        <v>12</v>
      </c>
      <c r="B517" s="128" t="s">
        <v>533</v>
      </c>
      <c r="C517" s="129">
        <v>15039</v>
      </c>
      <c r="D517" s="129">
        <v>0</v>
      </c>
      <c r="E517" s="130">
        <v>39804</v>
      </c>
      <c r="F517" s="305"/>
      <c r="G517" s="131" t="s">
        <v>380</v>
      </c>
      <c r="H517" s="73" t="s">
        <v>82</v>
      </c>
      <c r="I517" s="30"/>
      <c r="J517" s="30"/>
      <c r="K517" s="30"/>
    </row>
    <row r="518" spans="1:11" s="21" customFormat="1" ht="126">
      <c r="A518" s="86">
        <v>13</v>
      </c>
      <c r="B518" s="67" t="s">
        <v>534</v>
      </c>
      <c r="C518" s="99">
        <v>11182</v>
      </c>
      <c r="D518" s="99">
        <v>0</v>
      </c>
      <c r="E518" s="85">
        <v>39804</v>
      </c>
      <c r="F518" s="302"/>
      <c r="G518" s="93" t="s">
        <v>380</v>
      </c>
      <c r="H518" s="73" t="s">
        <v>82</v>
      </c>
      <c r="I518" s="30"/>
      <c r="J518" s="30"/>
      <c r="K518" s="30"/>
    </row>
    <row r="519" spans="1:11" s="21" customFormat="1" ht="126">
      <c r="A519" s="86">
        <v>14</v>
      </c>
      <c r="B519" s="67" t="s">
        <v>535</v>
      </c>
      <c r="C519" s="99">
        <v>97592</v>
      </c>
      <c r="D519" s="99">
        <v>0</v>
      </c>
      <c r="E519" s="85">
        <v>39804</v>
      </c>
      <c r="F519" s="302"/>
      <c r="G519" s="93" t="s">
        <v>380</v>
      </c>
      <c r="H519" s="73" t="s">
        <v>82</v>
      </c>
      <c r="I519" s="30"/>
      <c r="J519" s="30"/>
      <c r="K519" s="30"/>
    </row>
    <row r="520" spans="1:11" s="21" customFormat="1" ht="126">
      <c r="A520" s="86">
        <v>15</v>
      </c>
      <c r="B520" s="67" t="s">
        <v>536</v>
      </c>
      <c r="C520" s="99">
        <v>51357</v>
      </c>
      <c r="D520" s="99">
        <v>0</v>
      </c>
      <c r="E520" s="85">
        <v>39804</v>
      </c>
      <c r="F520" s="302"/>
      <c r="G520" s="93" t="s">
        <v>380</v>
      </c>
      <c r="H520" s="73" t="s">
        <v>82</v>
      </c>
      <c r="I520" s="30"/>
      <c r="J520" s="30"/>
      <c r="K520" s="30"/>
    </row>
    <row r="521" spans="1:11" s="21" customFormat="1" ht="130.5" customHeight="1">
      <c r="A521" s="86">
        <v>16</v>
      </c>
      <c r="B521" s="67" t="s">
        <v>537</v>
      </c>
      <c r="C521" s="99">
        <v>6572</v>
      </c>
      <c r="D521" s="99">
        <v>0</v>
      </c>
      <c r="E521" s="85">
        <v>39804</v>
      </c>
      <c r="F521" s="302"/>
      <c r="G521" s="93" t="s">
        <v>380</v>
      </c>
      <c r="H521" s="73" t="s">
        <v>82</v>
      </c>
      <c r="I521" s="30"/>
      <c r="J521" s="30"/>
      <c r="K521" s="30"/>
    </row>
    <row r="522" spans="1:11" s="21" customFormat="1" ht="133.5" customHeight="1">
      <c r="A522" s="86">
        <v>17</v>
      </c>
      <c r="B522" s="67" t="s">
        <v>509</v>
      </c>
      <c r="C522" s="99">
        <v>7706</v>
      </c>
      <c r="D522" s="99">
        <v>0</v>
      </c>
      <c r="E522" s="85">
        <v>39804</v>
      </c>
      <c r="F522" s="302"/>
      <c r="G522" s="93" t="s">
        <v>380</v>
      </c>
      <c r="H522" s="73" t="s">
        <v>82</v>
      </c>
      <c r="I522" s="30"/>
      <c r="J522" s="30"/>
      <c r="K522" s="30"/>
    </row>
    <row r="523" spans="1:11" s="21" customFormat="1" ht="126">
      <c r="A523" s="86">
        <v>18</v>
      </c>
      <c r="B523" s="67" t="s">
        <v>539</v>
      </c>
      <c r="C523" s="99">
        <v>3604</v>
      </c>
      <c r="D523" s="99">
        <v>0</v>
      </c>
      <c r="E523" s="85">
        <v>39804</v>
      </c>
      <c r="F523" s="302"/>
      <c r="G523" s="93" t="s">
        <v>380</v>
      </c>
      <c r="H523" s="73" t="s">
        <v>82</v>
      </c>
      <c r="I523" s="30"/>
      <c r="J523" s="30"/>
      <c r="K523" s="30"/>
    </row>
    <row r="524" spans="1:11" s="21" customFormat="1" ht="132.75" customHeight="1">
      <c r="A524" s="86">
        <v>19</v>
      </c>
      <c r="B524" s="67" t="s">
        <v>1451</v>
      </c>
      <c r="C524" s="99">
        <v>5883</v>
      </c>
      <c r="D524" s="99">
        <v>0</v>
      </c>
      <c r="E524" s="85">
        <v>39804</v>
      </c>
      <c r="F524" s="302"/>
      <c r="G524" s="93" t="s">
        <v>380</v>
      </c>
      <c r="H524" s="73" t="s">
        <v>82</v>
      </c>
      <c r="I524" s="30"/>
      <c r="J524" s="30"/>
      <c r="K524" s="30"/>
    </row>
    <row r="525" spans="1:11" s="21" customFormat="1" ht="133.5" customHeight="1">
      <c r="A525" s="86">
        <v>20</v>
      </c>
      <c r="B525" s="67" t="s">
        <v>511</v>
      </c>
      <c r="C525" s="99">
        <v>12660</v>
      </c>
      <c r="D525" s="99">
        <v>0</v>
      </c>
      <c r="E525" s="85">
        <v>39807</v>
      </c>
      <c r="F525" s="302"/>
      <c r="G525" s="93" t="s">
        <v>380</v>
      </c>
      <c r="H525" s="73" t="s">
        <v>82</v>
      </c>
      <c r="I525" s="30"/>
      <c r="J525" s="30"/>
      <c r="K525" s="30"/>
    </row>
    <row r="526" spans="1:11" s="21" customFormat="1" ht="126">
      <c r="A526" s="86">
        <v>21</v>
      </c>
      <c r="B526" s="67" t="s">
        <v>538</v>
      </c>
      <c r="C526" s="99">
        <v>5000</v>
      </c>
      <c r="D526" s="99">
        <v>0</v>
      </c>
      <c r="E526" s="85">
        <v>39814</v>
      </c>
      <c r="F526" s="302"/>
      <c r="G526" s="93" t="s">
        <v>380</v>
      </c>
      <c r="H526" s="73" t="s">
        <v>82</v>
      </c>
      <c r="I526" s="30"/>
      <c r="J526" s="30"/>
      <c r="K526" s="30"/>
    </row>
    <row r="527" spans="1:11" s="21" customFormat="1" ht="134.25" customHeight="1">
      <c r="A527" s="86">
        <v>22</v>
      </c>
      <c r="B527" s="67" t="s">
        <v>540</v>
      </c>
      <c r="C527" s="99">
        <v>3500</v>
      </c>
      <c r="D527" s="99">
        <v>0</v>
      </c>
      <c r="E527" s="85">
        <v>39814</v>
      </c>
      <c r="F527" s="302"/>
      <c r="G527" s="93" t="s">
        <v>380</v>
      </c>
      <c r="H527" s="73" t="s">
        <v>82</v>
      </c>
      <c r="I527" s="30"/>
      <c r="J527" s="30"/>
      <c r="K527" s="30"/>
    </row>
    <row r="528" spans="1:11" s="21" customFormat="1" ht="126">
      <c r="A528" s="86">
        <v>23</v>
      </c>
      <c r="B528" s="67" t="s">
        <v>1449</v>
      </c>
      <c r="C528" s="99">
        <v>9142</v>
      </c>
      <c r="D528" s="99">
        <v>0</v>
      </c>
      <c r="E528" s="85">
        <v>39904</v>
      </c>
      <c r="F528" s="302"/>
      <c r="G528" s="93" t="s">
        <v>380</v>
      </c>
      <c r="H528" s="73" t="s">
        <v>82</v>
      </c>
      <c r="I528" s="30"/>
      <c r="J528" s="30"/>
      <c r="K528" s="30"/>
    </row>
    <row r="529" spans="1:11" s="21" customFormat="1" ht="126">
      <c r="A529" s="86">
        <v>25</v>
      </c>
      <c r="B529" s="81" t="s">
        <v>1450</v>
      </c>
      <c r="C529" s="99">
        <v>3237.3</v>
      </c>
      <c r="D529" s="99">
        <v>0</v>
      </c>
      <c r="E529" s="85">
        <v>41243</v>
      </c>
      <c r="F529" s="302"/>
      <c r="G529" s="93" t="s">
        <v>380</v>
      </c>
      <c r="H529" s="73" t="s">
        <v>82</v>
      </c>
      <c r="I529" s="30"/>
      <c r="J529" s="30"/>
      <c r="K529" s="30"/>
    </row>
    <row r="530" spans="1:11" s="21" customFormat="1" ht="140.25" customHeight="1">
      <c r="A530" s="86">
        <v>28</v>
      </c>
      <c r="B530" s="90" t="s">
        <v>1089</v>
      </c>
      <c r="C530" s="118">
        <v>5620</v>
      </c>
      <c r="D530" s="132">
        <v>0</v>
      </c>
      <c r="E530" s="117" t="s">
        <v>1088</v>
      </c>
      <c r="F530" s="302"/>
      <c r="G530" s="93" t="s">
        <v>380</v>
      </c>
      <c r="H530" s="73" t="s">
        <v>82</v>
      </c>
      <c r="I530" s="30"/>
      <c r="J530" s="30"/>
      <c r="K530" s="30"/>
    </row>
    <row r="531" spans="1:11" s="21" customFormat="1" ht="144" customHeight="1">
      <c r="A531" s="86">
        <v>29</v>
      </c>
      <c r="B531" s="90" t="s">
        <v>1090</v>
      </c>
      <c r="C531" s="118">
        <v>9850</v>
      </c>
      <c r="D531" s="132">
        <v>0</v>
      </c>
      <c r="E531" s="117" t="s">
        <v>2211</v>
      </c>
      <c r="F531" s="302"/>
      <c r="G531" s="93" t="s">
        <v>380</v>
      </c>
      <c r="H531" s="73" t="s">
        <v>82</v>
      </c>
      <c r="I531" s="30"/>
      <c r="J531" s="30"/>
      <c r="K531" s="30"/>
    </row>
    <row r="532" spans="1:11" s="21" customFormat="1" ht="133.5" customHeight="1">
      <c r="A532" s="86">
        <v>30</v>
      </c>
      <c r="B532" s="112" t="s">
        <v>1091</v>
      </c>
      <c r="C532" s="118">
        <v>6300</v>
      </c>
      <c r="D532" s="132">
        <v>0</v>
      </c>
      <c r="E532" s="117" t="s">
        <v>2188</v>
      </c>
      <c r="F532" s="302"/>
      <c r="G532" s="93" t="s">
        <v>380</v>
      </c>
      <c r="H532" s="73" t="s">
        <v>82</v>
      </c>
      <c r="I532" s="30"/>
      <c r="J532" s="30"/>
      <c r="K532" s="30"/>
    </row>
    <row r="533" spans="1:11" s="21" customFormat="1" ht="141" customHeight="1">
      <c r="A533" s="86">
        <v>31</v>
      </c>
      <c r="B533" s="90" t="s">
        <v>257</v>
      </c>
      <c r="C533" s="118">
        <v>3750</v>
      </c>
      <c r="D533" s="99">
        <v>0</v>
      </c>
      <c r="E533" s="117" t="s">
        <v>258</v>
      </c>
      <c r="F533" s="87"/>
      <c r="G533" s="93" t="s">
        <v>380</v>
      </c>
      <c r="H533" s="73" t="s">
        <v>82</v>
      </c>
      <c r="I533" s="30"/>
      <c r="J533" s="30"/>
      <c r="K533" s="30"/>
    </row>
    <row r="534" spans="1:11" s="21" customFormat="1" ht="134.25" customHeight="1">
      <c r="A534" s="86">
        <v>32</v>
      </c>
      <c r="B534" s="90" t="s">
        <v>1452</v>
      </c>
      <c r="C534" s="118">
        <v>53800</v>
      </c>
      <c r="D534" s="118">
        <v>37659.94</v>
      </c>
      <c r="E534" s="85">
        <v>42347</v>
      </c>
      <c r="F534" s="302"/>
      <c r="G534" s="93" t="s">
        <v>380</v>
      </c>
      <c r="H534" s="73" t="s">
        <v>82</v>
      </c>
      <c r="I534" s="30"/>
      <c r="J534" s="30"/>
      <c r="K534" s="30"/>
    </row>
    <row r="535" spans="1:11" s="21" customFormat="1" ht="135.75" customHeight="1">
      <c r="A535" s="86">
        <v>33</v>
      </c>
      <c r="B535" s="90" t="s">
        <v>259</v>
      </c>
      <c r="C535" s="118">
        <v>5000</v>
      </c>
      <c r="D535" s="99">
        <v>0</v>
      </c>
      <c r="E535" s="85">
        <v>42605</v>
      </c>
      <c r="F535" s="302"/>
      <c r="G535" s="93" t="s">
        <v>380</v>
      </c>
      <c r="H535" s="73" t="s">
        <v>82</v>
      </c>
      <c r="I535" s="30"/>
      <c r="J535" s="30"/>
      <c r="K535" s="30"/>
    </row>
    <row r="536" spans="1:11" s="21" customFormat="1" ht="135" customHeight="1">
      <c r="A536" s="86">
        <v>34</v>
      </c>
      <c r="B536" s="90" t="s">
        <v>260</v>
      </c>
      <c r="C536" s="118">
        <v>5000</v>
      </c>
      <c r="D536" s="99">
        <v>0</v>
      </c>
      <c r="E536" s="85">
        <v>42605</v>
      </c>
      <c r="F536" s="302"/>
      <c r="G536" s="93" t="s">
        <v>380</v>
      </c>
      <c r="H536" s="73" t="s">
        <v>82</v>
      </c>
      <c r="I536" s="30"/>
      <c r="J536" s="30"/>
      <c r="K536" s="30"/>
    </row>
    <row r="537" spans="1:11" s="21" customFormat="1" ht="132" customHeight="1">
      <c r="A537" s="86">
        <v>35</v>
      </c>
      <c r="B537" s="90" t="s">
        <v>261</v>
      </c>
      <c r="C537" s="118">
        <v>5000</v>
      </c>
      <c r="D537" s="99">
        <v>0</v>
      </c>
      <c r="E537" s="85">
        <v>42605</v>
      </c>
      <c r="F537" s="302"/>
      <c r="G537" s="93" t="s">
        <v>380</v>
      </c>
      <c r="H537" s="73" t="s">
        <v>82</v>
      </c>
      <c r="I537" s="30"/>
      <c r="J537" s="30"/>
      <c r="K537" s="30"/>
    </row>
    <row r="538" spans="1:11" s="21" customFormat="1" ht="130.5" customHeight="1">
      <c r="A538" s="86">
        <v>36</v>
      </c>
      <c r="B538" s="90" t="s">
        <v>262</v>
      </c>
      <c r="C538" s="118">
        <v>5000</v>
      </c>
      <c r="D538" s="99">
        <v>0</v>
      </c>
      <c r="E538" s="85">
        <v>42605</v>
      </c>
      <c r="F538" s="302"/>
      <c r="G538" s="93" t="s">
        <v>380</v>
      </c>
      <c r="H538" s="73" t="s">
        <v>82</v>
      </c>
      <c r="I538" s="30"/>
      <c r="J538" s="30"/>
      <c r="K538" s="30"/>
    </row>
    <row r="539" spans="1:11" s="21" customFormat="1" ht="132.75" customHeight="1">
      <c r="A539" s="86">
        <v>37</v>
      </c>
      <c r="B539" s="90" t="s">
        <v>263</v>
      </c>
      <c r="C539" s="118">
        <v>5000</v>
      </c>
      <c r="D539" s="99">
        <v>0</v>
      </c>
      <c r="E539" s="85">
        <v>42605</v>
      </c>
      <c r="F539" s="302"/>
      <c r="G539" s="93" t="s">
        <v>380</v>
      </c>
      <c r="H539" s="73" t="s">
        <v>82</v>
      </c>
      <c r="I539" s="30"/>
      <c r="J539" s="30"/>
      <c r="K539" s="30"/>
    </row>
    <row r="540" spans="1:11" s="21" customFormat="1" ht="135" customHeight="1">
      <c r="A540" s="86">
        <v>38</v>
      </c>
      <c r="B540" s="90" t="s">
        <v>264</v>
      </c>
      <c r="C540" s="118">
        <v>5500</v>
      </c>
      <c r="D540" s="99">
        <v>0</v>
      </c>
      <c r="E540" s="85">
        <v>42605</v>
      </c>
      <c r="F540" s="302"/>
      <c r="G540" s="93" t="s">
        <v>380</v>
      </c>
      <c r="H540" s="73" t="s">
        <v>82</v>
      </c>
      <c r="I540" s="30"/>
      <c r="J540" s="30"/>
      <c r="K540" s="30"/>
    </row>
    <row r="541" spans="1:11" s="21" customFormat="1" ht="129" customHeight="1">
      <c r="A541" s="86">
        <v>39</v>
      </c>
      <c r="B541" s="90" t="s">
        <v>265</v>
      </c>
      <c r="C541" s="118">
        <v>5500</v>
      </c>
      <c r="D541" s="99">
        <v>0</v>
      </c>
      <c r="E541" s="85">
        <v>42605</v>
      </c>
      <c r="F541" s="302"/>
      <c r="G541" s="93" t="s">
        <v>380</v>
      </c>
      <c r="H541" s="73" t="s">
        <v>82</v>
      </c>
      <c r="I541" s="30"/>
      <c r="J541" s="30"/>
      <c r="K541" s="30"/>
    </row>
    <row r="542" spans="1:11" s="21" customFormat="1" ht="135.75" customHeight="1">
      <c r="A542" s="86">
        <v>40</v>
      </c>
      <c r="B542" s="90" t="s">
        <v>266</v>
      </c>
      <c r="C542" s="118">
        <v>5500</v>
      </c>
      <c r="D542" s="99">
        <v>0</v>
      </c>
      <c r="E542" s="85">
        <v>42605</v>
      </c>
      <c r="F542" s="302"/>
      <c r="G542" s="93" t="s">
        <v>380</v>
      </c>
      <c r="H542" s="73" t="s">
        <v>82</v>
      </c>
      <c r="I542" s="30"/>
      <c r="J542" s="30"/>
      <c r="K542" s="30"/>
    </row>
    <row r="543" spans="1:11" s="21" customFormat="1" ht="126.75" customHeight="1">
      <c r="A543" s="86">
        <v>41</v>
      </c>
      <c r="B543" s="90" t="s">
        <v>267</v>
      </c>
      <c r="C543" s="118">
        <v>6000</v>
      </c>
      <c r="D543" s="99">
        <v>0</v>
      </c>
      <c r="E543" s="85">
        <v>42605</v>
      </c>
      <c r="F543" s="302"/>
      <c r="G543" s="93" t="s">
        <v>380</v>
      </c>
      <c r="H543" s="73" t="s">
        <v>82</v>
      </c>
      <c r="I543" s="30"/>
      <c r="J543" s="30"/>
      <c r="K543" s="30"/>
    </row>
    <row r="544" spans="1:11" s="21" customFormat="1" ht="123.75" customHeight="1">
      <c r="A544" s="86">
        <v>42</v>
      </c>
      <c r="B544" s="90" t="s">
        <v>268</v>
      </c>
      <c r="C544" s="118">
        <v>8000</v>
      </c>
      <c r="D544" s="99">
        <v>0</v>
      </c>
      <c r="E544" s="85">
        <v>42605</v>
      </c>
      <c r="F544" s="302"/>
      <c r="G544" s="93" t="s">
        <v>380</v>
      </c>
      <c r="H544" s="73" t="s">
        <v>82</v>
      </c>
      <c r="I544" s="30"/>
      <c r="J544" s="30"/>
      <c r="K544" s="30"/>
    </row>
    <row r="545" spans="1:11" s="21" customFormat="1" ht="136.5" customHeight="1">
      <c r="A545" s="86">
        <v>43</v>
      </c>
      <c r="B545" s="90" t="s">
        <v>269</v>
      </c>
      <c r="C545" s="118">
        <v>8000</v>
      </c>
      <c r="D545" s="99">
        <v>0</v>
      </c>
      <c r="E545" s="85">
        <v>42605</v>
      </c>
      <c r="F545" s="302"/>
      <c r="G545" s="93" t="s">
        <v>380</v>
      </c>
      <c r="H545" s="73" t="s">
        <v>82</v>
      </c>
      <c r="I545" s="30"/>
      <c r="J545" s="30"/>
      <c r="K545" s="30"/>
    </row>
    <row r="546" spans="1:11" s="21" customFormat="1" ht="144.75" customHeight="1">
      <c r="A546" s="86">
        <v>44</v>
      </c>
      <c r="B546" s="90" t="s">
        <v>270</v>
      </c>
      <c r="C546" s="118">
        <v>8000</v>
      </c>
      <c r="D546" s="99">
        <v>0</v>
      </c>
      <c r="E546" s="85">
        <v>42605</v>
      </c>
      <c r="F546" s="302"/>
      <c r="G546" s="93" t="s">
        <v>380</v>
      </c>
      <c r="H546" s="73" t="s">
        <v>82</v>
      </c>
      <c r="I546" s="30"/>
      <c r="J546" s="30"/>
      <c r="K546" s="30"/>
    </row>
    <row r="547" spans="1:11" s="21" customFormat="1" ht="137.25" customHeight="1">
      <c r="A547" s="86">
        <v>45</v>
      </c>
      <c r="B547" s="90" t="s">
        <v>271</v>
      </c>
      <c r="C547" s="118">
        <v>8000</v>
      </c>
      <c r="D547" s="99">
        <v>0</v>
      </c>
      <c r="E547" s="85">
        <v>42605</v>
      </c>
      <c r="F547" s="302"/>
      <c r="G547" s="93" t="s">
        <v>380</v>
      </c>
      <c r="H547" s="73" t="s">
        <v>82</v>
      </c>
      <c r="I547" s="30"/>
      <c r="J547" s="30"/>
      <c r="K547" s="30"/>
    </row>
    <row r="548" spans="1:11" s="21" customFormat="1" ht="138.75" customHeight="1">
      <c r="A548" s="86">
        <v>46</v>
      </c>
      <c r="B548" s="90" t="s">
        <v>272</v>
      </c>
      <c r="C548" s="118">
        <v>5000</v>
      </c>
      <c r="D548" s="99">
        <v>0</v>
      </c>
      <c r="E548" s="85">
        <v>42605</v>
      </c>
      <c r="F548" s="302"/>
      <c r="G548" s="93" t="s">
        <v>380</v>
      </c>
      <c r="H548" s="73" t="s">
        <v>82</v>
      </c>
      <c r="I548" s="30"/>
      <c r="J548" s="30"/>
      <c r="K548" s="30"/>
    </row>
    <row r="549" spans="1:11" s="21" customFormat="1" ht="138" customHeight="1">
      <c r="A549" s="86">
        <v>47</v>
      </c>
      <c r="B549" s="90" t="s">
        <v>273</v>
      </c>
      <c r="C549" s="118">
        <v>5000</v>
      </c>
      <c r="D549" s="99">
        <v>0</v>
      </c>
      <c r="E549" s="85">
        <v>42605</v>
      </c>
      <c r="F549" s="302"/>
      <c r="G549" s="93" t="s">
        <v>380</v>
      </c>
      <c r="H549" s="73" t="s">
        <v>82</v>
      </c>
      <c r="I549" s="30"/>
      <c r="J549" s="30"/>
      <c r="K549" s="30"/>
    </row>
    <row r="550" spans="1:11" s="21" customFormat="1" ht="138" customHeight="1">
      <c r="A550" s="86">
        <v>48</v>
      </c>
      <c r="B550" s="90" t="s">
        <v>274</v>
      </c>
      <c r="C550" s="118">
        <v>5000</v>
      </c>
      <c r="D550" s="99">
        <v>0</v>
      </c>
      <c r="E550" s="85">
        <v>42605</v>
      </c>
      <c r="F550" s="302"/>
      <c r="G550" s="93" t="s">
        <v>380</v>
      </c>
      <c r="H550" s="73" t="s">
        <v>82</v>
      </c>
      <c r="I550" s="30"/>
      <c r="J550" s="30"/>
      <c r="K550" s="30"/>
    </row>
    <row r="551" spans="1:11" s="21" customFormat="1" ht="140.25" customHeight="1">
      <c r="A551" s="86">
        <v>49</v>
      </c>
      <c r="B551" s="90" t="s">
        <v>275</v>
      </c>
      <c r="C551" s="118">
        <v>5000</v>
      </c>
      <c r="D551" s="99">
        <v>0</v>
      </c>
      <c r="E551" s="85">
        <v>42605</v>
      </c>
      <c r="F551" s="302"/>
      <c r="G551" s="93" t="s">
        <v>380</v>
      </c>
      <c r="H551" s="73" t="s">
        <v>82</v>
      </c>
      <c r="I551" s="30"/>
      <c r="J551" s="30"/>
      <c r="K551" s="30"/>
    </row>
    <row r="552" spans="1:11" s="21" customFormat="1" ht="139.5" customHeight="1">
      <c r="A552" s="86">
        <v>50</v>
      </c>
      <c r="B552" s="90" t="s">
        <v>276</v>
      </c>
      <c r="C552" s="118">
        <v>4000</v>
      </c>
      <c r="D552" s="99">
        <v>0</v>
      </c>
      <c r="E552" s="85">
        <v>42605</v>
      </c>
      <c r="F552" s="302"/>
      <c r="G552" s="93" t="s">
        <v>380</v>
      </c>
      <c r="H552" s="73" t="s">
        <v>82</v>
      </c>
      <c r="I552" s="30"/>
      <c r="J552" s="30"/>
      <c r="K552" s="30"/>
    </row>
    <row r="553" spans="1:11" s="21" customFormat="1" ht="128.25" customHeight="1">
      <c r="A553" s="86">
        <v>51</v>
      </c>
      <c r="B553" s="90" t="s">
        <v>277</v>
      </c>
      <c r="C553" s="118">
        <v>4000</v>
      </c>
      <c r="D553" s="99">
        <v>0</v>
      </c>
      <c r="E553" s="85">
        <v>42605</v>
      </c>
      <c r="F553" s="302"/>
      <c r="G553" s="93" t="s">
        <v>380</v>
      </c>
      <c r="H553" s="73" t="s">
        <v>82</v>
      </c>
      <c r="I553" s="30"/>
      <c r="J553" s="30"/>
      <c r="K553" s="30"/>
    </row>
    <row r="554" spans="1:11" s="21" customFormat="1" ht="129" customHeight="1">
      <c r="A554" s="86">
        <v>52</v>
      </c>
      <c r="B554" s="90" t="s">
        <v>278</v>
      </c>
      <c r="C554" s="118">
        <v>6000</v>
      </c>
      <c r="D554" s="99">
        <v>0</v>
      </c>
      <c r="E554" s="85">
        <v>42605</v>
      </c>
      <c r="F554" s="302"/>
      <c r="G554" s="93" t="s">
        <v>380</v>
      </c>
      <c r="H554" s="73" t="s">
        <v>82</v>
      </c>
      <c r="I554" s="30"/>
      <c r="J554" s="30"/>
      <c r="K554" s="30"/>
    </row>
    <row r="555" spans="1:11" s="21" customFormat="1" ht="140.25" customHeight="1">
      <c r="A555" s="86">
        <v>53</v>
      </c>
      <c r="B555" s="90" t="s">
        <v>1092</v>
      </c>
      <c r="C555" s="118">
        <v>5500</v>
      </c>
      <c r="D555" s="99">
        <v>0</v>
      </c>
      <c r="E555" s="117" t="s">
        <v>1093</v>
      </c>
      <c r="F555" s="302"/>
      <c r="G555" s="93" t="s">
        <v>380</v>
      </c>
      <c r="H555" s="73" t="s">
        <v>82</v>
      </c>
      <c r="I555" s="30"/>
      <c r="J555" s="30"/>
      <c r="K555" s="30"/>
    </row>
    <row r="556" spans="1:11" s="21" customFormat="1" ht="135.75" customHeight="1">
      <c r="A556" s="86">
        <v>54</v>
      </c>
      <c r="B556" s="90" t="s">
        <v>278</v>
      </c>
      <c r="C556" s="118">
        <v>6000</v>
      </c>
      <c r="D556" s="99">
        <v>0</v>
      </c>
      <c r="E556" s="117" t="s">
        <v>1093</v>
      </c>
      <c r="F556" s="302"/>
      <c r="G556" s="93" t="s">
        <v>380</v>
      </c>
      <c r="H556" s="73" t="s">
        <v>82</v>
      </c>
      <c r="I556" s="30"/>
      <c r="J556" s="30"/>
      <c r="K556" s="30"/>
    </row>
    <row r="557" spans="1:11" s="21" customFormat="1" ht="138.75" customHeight="1">
      <c r="A557" s="86">
        <v>55</v>
      </c>
      <c r="B557" s="90" t="s">
        <v>279</v>
      </c>
      <c r="C557" s="118">
        <v>24350</v>
      </c>
      <c r="D557" s="99">
        <v>0</v>
      </c>
      <c r="E557" s="117" t="s">
        <v>280</v>
      </c>
      <c r="F557" s="302"/>
      <c r="G557" s="93" t="s">
        <v>380</v>
      </c>
      <c r="H557" s="73" t="s">
        <v>82</v>
      </c>
      <c r="I557" s="30"/>
      <c r="J557" s="30"/>
      <c r="K557" s="30"/>
    </row>
    <row r="558" spans="1:11" s="21" customFormat="1" ht="138" customHeight="1">
      <c r="A558" s="86">
        <v>56</v>
      </c>
      <c r="B558" s="90" t="s">
        <v>281</v>
      </c>
      <c r="C558" s="118">
        <v>24350</v>
      </c>
      <c r="D558" s="99">
        <v>0</v>
      </c>
      <c r="E558" s="117" t="s">
        <v>280</v>
      </c>
      <c r="F558" s="302"/>
      <c r="G558" s="93" t="s">
        <v>380</v>
      </c>
      <c r="H558" s="73" t="s">
        <v>82</v>
      </c>
      <c r="I558" s="30"/>
      <c r="J558" s="30"/>
      <c r="K558" s="30"/>
    </row>
    <row r="559" spans="1:11" s="21" customFormat="1" ht="143.25" customHeight="1">
      <c r="A559" s="86">
        <v>57</v>
      </c>
      <c r="B559" s="90" t="s">
        <v>282</v>
      </c>
      <c r="C559" s="118">
        <v>24350</v>
      </c>
      <c r="D559" s="99">
        <v>0</v>
      </c>
      <c r="E559" s="117" t="s">
        <v>280</v>
      </c>
      <c r="F559" s="302"/>
      <c r="G559" s="93" t="s">
        <v>380</v>
      </c>
      <c r="H559" s="73" t="s">
        <v>82</v>
      </c>
      <c r="I559" s="30"/>
      <c r="J559" s="30"/>
      <c r="K559" s="30"/>
    </row>
    <row r="560" spans="1:11" s="21" customFormat="1" ht="136.5" customHeight="1">
      <c r="A560" s="86">
        <v>58</v>
      </c>
      <c r="B560" s="90" t="s">
        <v>283</v>
      </c>
      <c r="C560" s="118">
        <v>24350</v>
      </c>
      <c r="D560" s="99">
        <v>0</v>
      </c>
      <c r="E560" s="117" t="s">
        <v>280</v>
      </c>
      <c r="F560" s="302"/>
      <c r="G560" s="93" t="s">
        <v>380</v>
      </c>
      <c r="H560" s="73" t="s">
        <v>82</v>
      </c>
      <c r="I560" s="30"/>
      <c r="J560" s="30"/>
      <c r="K560" s="30"/>
    </row>
    <row r="561" spans="1:11" s="21" customFormat="1" ht="132" customHeight="1">
      <c r="A561" s="86">
        <v>59</v>
      </c>
      <c r="B561" s="90" t="s">
        <v>284</v>
      </c>
      <c r="C561" s="118">
        <v>24350</v>
      </c>
      <c r="D561" s="99">
        <v>0</v>
      </c>
      <c r="E561" s="117" t="s">
        <v>280</v>
      </c>
      <c r="F561" s="302"/>
      <c r="G561" s="93" t="s">
        <v>380</v>
      </c>
      <c r="H561" s="73" t="s">
        <v>82</v>
      </c>
      <c r="I561" s="30"/>
      <c r="J561" s="30"/>
      <c r="K561" s="30"/>
    </row>
    <row r="562" spans="1:11" s="21" customFormat="1" ht="141" customHeight="1">
      <c r="A562" s="86">
        <v>60</v>
      </c>
      <c r="B562" s="90" t="s">
        <v>285</v>
      </c>
      <c r="C562" s="118">
        <v>24350</v>
      </c>
      <c r="D562" s="99">
        <v>0</v>
      </c>
      <c r="E562" s="117" t="s">
        <v>280</v>
      </c>
      <c r="F562" s="302"/>
      <c r="G562" s="93" t="s">
        <v>380</v>
      </c>
      <c r="H562" s="73" t="s">
        <v>82</v>
      </c>
      <c r="I562" s="30"/>
      <c r="J562" s="30"/>
      <c r="K562" s="30"/>
    </row>
    <row r="563" spans="1:11" s="21" customFormat="1" ht="139.5" customHeight="1">
      <c r="A563" s="86">
        <v>61</v>
      </c>
      <c r="B563" s="90" t="s">
        <v>286</v>
      </c>
      <c r="C563" s="118">
        <v>24350</v>
      </c>
      <c r="D563" s="99">
        <v>0</v>
      </c>
      <c r="E563" s="117" t="s">
        <v>280</v>
      </c>
      <c r="F563" s="302"/>
      <c r="G563" s="93" t="s">
        <v>380</v>
      </c>
      <c r="H563" s="73" t="s">
        <v>82</v>
      </c>
      <c r="I563" s="30"/>
      <c r="J563" s="30"/>
      <c r="K563" s="30"/>
    </row>
    <row r="564" spans="1:11" s="21" customFormat="1" ht="142.5" customHeight="1">
      <c r="A564" s="86">
        <v>62</v>
      </c>
      <c r="B564" s="90" t="s">
        <v>287</v>
      </c>
      <c r="C564" s="118">
        <v>24350</v>
      </c>
      <c r="D564" s="99">
        <v>0</v>
      </c>
      <c r="E564" s="117" t="s">
        <v>280</v>
      </c>
      <c r="F564" s="302"/>
      <c r="G564" s="93" t="s">
        <v>380</v>
      </c>
      <c r="H564" s="73" t="s">
        <v>82</v>
      </c>
      <c r="I564" s="30"/>
      <c r="J564" s="30"/>
      <c r="K564" s="30"/>
    </row>
    <row r="565" spans="1:11" s="21" customFormat="1" ht="135" customHeight="1">
      <c r="A565" s="86">
        <v>63</v>
      </c>
      <c r="B565" s="90" t="s">
        <v>1602</v>
      </c>
      <c r="C565" s="118">
        <v>24350</v>
      </c>
      <c r="D565" s="99">
        <v>0</v>
      </c>
      <c r="E565" s="117" t="s">
        <v>280</v>
      </c>
      <c r="F565" s="302"/>
      <c r="G565" s="93" t="s">
        <v>380</v>
      </c>
      <c r="H565" s="73" t="s">
        <v>82</v>
      </c>
      <c r="I565" s="30"/>
      <c r="J565" s="30"/>
      <c r="K565" s="30"/>
    </row>
    <row r="566" spans="1:11" s="21" customFormat="1" ht="134.25" customHeight="1">
      <c r="A566" s="86">
        <v>64</v>
      </c>
      <c r="B566" s="90" t="s">
        <v>1603</v>
      </c>
      <c r="C566" s="118">
        <v>24350</v>
      </c>
      <c r="D566" s="99">
        <v>0</v>
      </c>
      <c r="E566" s="117" t="s">
        <v>280</v>
      </c>
      <c r="F566" s="302"/>
      <c r="G566" s="93" t="s">
        <v>380</v>
      </c>
      <c r="H566" s="73" t="s">
        <v>82</v>
      </c>
      <c r="I566" s="30"/>
      <c r="J566" s="30"/>
      <c r="K566" s="30"/>
    </row>
    <row r="567" spans="1:11" s="21" customFormat="1" ht="140.25" customHeight="1">
      <c r="A567" s="86">
        <v>65</v>
      </c>
      <c r="B567" s="90" t="s">
        <v>1604</v>
      </c>
      <c r="C567" s="118">
        <v>3850</v>
      </c>
      <c r="D567" s="99">
        <v>0</v>
      </c>
      <c r="E567" s="117" t="s">
        <v>280</v>
      </c>
      <c r="F567" s="302"/>
      <c r="G567" s="93" t="s">
        <v>380</v>
      </c>
      <c r="H567" s="73" t="s">
        <v>82</v>
      </c>
      <c r="I567" s="30"/>
      <c r="J567" s="30"/>
      <c r="K567" s="30"/>
    </row>
    <row r="568" spans="1:11" s="21" customFormat="1" ht="132.75" customHeight="1">
      <c r="A568" s="86">
        <v>66</v>
      </c>
      <c r="B568" s="90" t="s">
        <v>688</v>
      </c>
      <c r="C568" s="118">
        <v>3850</v>
      </c>
      <c r="D568" s="99">
        <v>0</v>
      </c>
      <c r="E568" s="117" t="s">
        <v>280</v>
      </c>
      <c r="F568" s="302"/>
      <c r="G568" s="93" t="s">
        <v>380</v>
      </c>
      <c r="H568" s="73" t="s">
        <v>82</v>
      </c>
      <c r="I568" s="30"/>
      <c r="J568" s="30"/>
      <c r="K568" s="30"/>
    </row>
    <row r="569" spans="1:11" s="21" customFormat="1" ht="139.5" customHeight="1">
      <c r="A569" s="86">
        <v>67</v>
      </c>
      <c r="B569" s="90" t="s">
        <v>689</v>
      </c>
      <c r="C569" s="118">
        <v>3850</v>
      </c>
      <c r="D569" s="99">
        <v>0</v>
      </c>
      <c r="E569" s="117" t="s">
        <v>280</v>
      </c>
      <c r="F569" s="302"/>
      <c r="G569" s="93" t="s">
        <v>380</v>
      </c>
      <c r="H569" s="73" t="s">
        <v>82</v>
      </c>
      <c r="I569" s="30"/>
      <c r="J569" s="30"/>
      <c r="K569" s="30"/>
    </row>
    <row r="570" spans="1:11" s="21" customFormat="1" ht="132.75" customHeight="1">
      <c r="A570" s="86">
        <v>68</v>
      </c>
      <c r="B570" s="90" t="s">
        <v>690</v>
      </c>
      <c r="C570" s="118">
        <v>3850</v>
      </c>
      <c r="D570" s="99">
        <v>0</v>
      </c>
      <c r="E570" s="117" t="s">
        <v>280</v>
      </c>
      <c r="F570" s="302"/>
      <c r="G570" s="93" t="s">
        <v>380</v>
      </c>
      <c r="H570" s="73" t="s">
        <v>82</v>
      </c>
      <c r="I570" s="30"/>
      <c r="J570" s="30"/>
      <c r="K570" s="30"/>
    </row>
    <row r="571" spans="1:11" s="21" customFormat="1" ht="136.5" customHeight="1">
      <c r="A571" s="86">
        <v>69</v>
      </c>
      <c r="B571" s="90" t="s">
        <v>691</v>
      </c>
      <c r="C571" s="118">
        <v>3850</v>
      </c>
      <c r="D571" s="99">
        <v>0</v>
      </c>
      <c r="E571" s="117" t="s">
        <v>280</v>
      </c>
      <c r="F571" s="302"/>
      <c r="G571" s="93" t="s">
        <v>380</v>
      </c>
      <c r="H571" s="73" t="s">
        <v>82</v>
      </c>
      <c r="I571" s="30"/>
      <c r="J571" s="30"/>
      <c r="K571" s="30"/>
    </row>
    <row r="572" spans="1:11" s="21" customFormat="1" ht="137.25" customHeight="1">
      <c r="A572" s="86">
        <v>70</v>
      </c>
      <c r="B572" s="90" t="s">
        <v>692</v>
      </c>
      <c r="C572" s="118">
        <v>3850</v>
      </c>
      <c r="D572" s="99">
        <v>0</v>
      </c>
      <c r="E572" s="117" t="s">
        <v>280</v>
      </c>
      <c r="F572" s="302"/>
      <c r="G572" s="93" t="s">
        <v>380</v>
      </c>
      <c r="H572" s="73" t="s">
        <v>82</v>
      </c>
      <c r="I572" s="30"/>
      <c r="J572" s="30"/>
      <c r="K572" s="30"/>
    </row>
    <row r="573" spans="1:11" s="21" customFormat="1" ht="134.25" customHeight="1">
      <c r="A573" s="86">
        <v>71</v>
      </c>
      <c r="B573" s="90" t="s">
        <v>693</v>
      </c>
      <c r="C573" s="118">
        <v>3850</v>
      </c>
      <c r="D573" s="99">
        <v>0</v>
      </c>
      <c r="E573" s="117" t="s">
        <v>280</v>
      </c>
      <c r="F573" s="302"/>
      <c r="G573" s="93" t="s">
        <v>380</v>
      </c>
      <c r="H573" s="73" t="s">
        <v>82</v>
      </c>
      <c r="I573" s="30"/>
      <c r="J573" s="30"/>
      <c r="K573" s="30"/>
    </row>
    <row r="574" spans="1:11" s="21" customFormat="1" ht="131.25" customHeight="1">
      <c r="A574" s="86">
        <v>72</v>
      </c>
      <c r="B574" s="90" t="s">
        <v>694</v>
      </c>
      <c r="C574" s="118">
        <v>3850</v>
      </c>
      <c r="D574" s="99">
        <v>0</v>
      </c>
      <c r="E574" s="117" t="s">
        <v>280</v>
      </c>
      <c r="F574" s="302"/>
      <c r="G574" s="93" t="s">
        <v>380</v>
      </c>
      <c r="H574" s="73" t="s">
        <v>82</v>
      </c>
      <c r="I574" s="30"/>
      <c r="J574" s="30"/>
      <c r="K574" s="30"/>
    </row>
    <row r="575" spans="1:11" s="21" customFormat="1" ht="136.5" customHeight="1">
      <c r="A575" s="86">
        <v>73</v>
      </c>
      <c r="B575" s="90" t="s">
        <v>695</v>
      </c>
      <c r="C575" s="118">
        <v>3850</v>
      </c>
      <c r="D575" s="99">
        <v>0</v>
      </c>
      <c r="E575" s="117" t="s">
        <v>280</v>
      </c>
      <c r="F575" s="302"/>
      <c r="G575" s="93" t="s">
        <v>380</v>
      </c>
      <c r="H575" s="73" t="s">
        <v>82</v>
      </c>
      <c r="I575" s="30"/>
      <c r="J575" s="30"/>
      <c r="K575" s="30"/>
    </row>
    <row r="576" spans="1:11" s="21" customFormat="1" ht="148.5" customHeight="1">
      <c r="A576" s="86">
        <v>74</v>
      </c>
      <c r="B576" s="90" t="s">
        <v>696</v>
      </c>
      <c r="C576" s="118">
        <v>3850</v>
      </c>
      <c r="D576" s="99">
        <v>0</v>
      </c>
      <c r="E576" s="117" t="s">
        <v>280</v>
      </c>
      <c r="F576" s="302"/>
      <c r="G576" s="93" t="s">
        <v>380</v>
      </c>
      <c r="H576" s="73" t="s">
        <v>82</v>
      </c>
      <c r="I576" s="30"/>
      <c r="J576" s="30"/>
      <c r="K576" s="30"/>
    </row>
    <row r="577" spans="1:11" s="3" customFormat="1" ht="111" customHeight="1">
      <c r="A577" s="86">
        <v>75</v>
      </c>
      <c r="B577" s="319" t="s">
        <v>1122</v>
      </c>
      <c r="C577" s="118">
        <v>4750</v>
      </c>
      <c r="D577" s="99">
        <v>0</v>
      </c>
      <c r="E577" s="117" t="s">
        <v>1087</v>
      </c>
      <c r="F577" s="302"/>
      <c r="G577" s="93" t="s">
        <v>380</v>
      </c>
      <c r="H577" s="73" t="s">
        <v>82</v>
      </c>
      <c r="I577" s="30"/>
      <c r="J577" s="30"/>
      <c r="K577" s="30"/>
    </row>
    <row r="578" spans="1:8" ht="134.25" customHeight="1">
      <c r="A578" s="86">
        <v>76</v>
      </c>
      <c r="B578" s="75" t="s">
        <v>547</v>
      </c>
      <c r="C578" s="82">
        <v>2300</v>
      </c>
      <c r="D578" s="82">
        <v>2300</v>
      </c>
      <c r="E578" s="85">
        <v>42549</v>
      </c>
      <c r="F578" s="302" t="s">
        <v>548</v>
      </c>
      <c r="G578" s="93" t="s">
        <v>380</v>
      </c>
      <c r="H578" s="73" t="s">
        <v>82</v>
      </c>
    </row>
    <row r="579" spans="1:8" ht="133.5" customHeight="1">
      <c r="A579" s="86">
        <v>78</v>
      </c>
      <c r="B579" s="75" t="s">
        <v>549</v>
      </c>
      <c r="C579" s="82">
        <v>30000</v>
      </c>
      <c r="D579" s="82">
        <v>30000</v>
      </c>
      <c r="E579" s="85">
        <v>42564</v>
      </c>
      <c r="F579" s="302" t="s">
        <v>550</v>
      </c>
      <c r="G579" s="93" t="s">
        <v>380</v>
      </c>
      <c r="H579" s="73" t="s">
        <v>82</v>
      </c>
    </row>
    <row r="580" spans="1:8" ht="135" customHeight="1">
      <c r="A580" s="86">
        <v>79</v>
      </c>
      <c r="B580" s="75" t="s">
        <v>1732</v>
      </c>
      <c r="C580" s="82">
        <v>243500</v>
      </c>
      <c r="D580" s="82">
        <v>243500</v>
      </c>
      <c r="E580" s="85">
        <v>42607</v>
      </c>
      <c r="F580" s="302" t="s">
        <v>1733</v>
      </c>
      <c r="G580" s="93" t="s">
        <v>380</v>
      </c>
      <c r="H580" s="73" t="s">
        <v>82</v>
      </c>
    </row>
    <row r="581" spans="1:8" ht="134.25" customHeight="1">
      <c r="A581" s="86">
        <v>80</v>
      </c>
      <c r="B581" s="75" t="s">
        <v>1734</v>
      </c>
      <c r="C581" s="82">
        <v>38500</v>
      </c>
      <c r="D581" s="82">
        <v>38500</v>
      </c>
      <c r="E581" s="85">
        <v>42607</v>
      </c>
      <c r="F581" s="302" t="s">
        <v>1733</v>
      </c>
      <c r="G581" s="93" t="s">
        <v>380</v>
      </c>
      <c r="H581" s="73" t="s">
        <v>82</v>
      </c>
    </row>
    <row r="582" spans="1:8" ht="136.5" customHeight="1">
      <c r="A582" s="86">
        <v>81</v>
      </c>
      <c r="B582" s="75" t="s">
        <v>1735</v>
      </c>
      <c r="C582" s="82">
        <v>12000</v>
      </c>
      <c r="D582" s="82">
        <v>12000</v>
      </c>
      <c r="E582" s="85">
        <v>42607</v>
      </c>
      <c r="F582" s="302" t="s">
        <v>1733</v>
      </c>
      <c r="G582" s="93" t="s">
        <v>380</v>
      </c>
      <c r="H582" s="73" t="s">
        <v>82</v>
      </c>
    </row>
    <row r="583" spans="1:8" ht="114" customHeight="1">
      <c r="A583" s="86">
        <v>82</v>
      </c>
      <c r="B583" s="75" t="s">
        <v>1742</v>
      </c>
      <c r="C583" s="82">
        <v>25000</v>
      </c>
      <c r="D583" s="82">
        <v>25000</v>
      </c>
      <c r="E583" s="85">
        <v>42605</v>
      </c>
      <c r="F583" s="302" t="s">
        <v>1743</v>
      </c>
      <c r="G583" s="93" t="s">
        <v>380</v>
      </c>
      <c r="H583" s="73" t="s">
        <v>82</v>
      </c>
    </row>
    <row r="584" spans="1:8" ht="126.75" customHeight="1">
      <c r="A584" s="86">
        <v>83</v>
      </c>
      <c r="B584" s="75" t="s">
        <v>1744</v>
      </c>
      <c r="C584" s="82">
        <v>22000</v>
      </c>
      <c r="D584" s="82">
        <v>22000</v>
      </c>
      <c r="E584" s="85">
        <v>42605</v>
      </c>
      <c r="F584" s="302" t="s">
        <v>1743</v>
      </c>
      <c r="G584" s="93" t="s">
        <v>380</v>
      </c>
      <c r="H584" s="73" t="s">
        <v>82</v>
      </c>
    </row>
    <row r="585" spans="1:8" ht="132.75" customHeight="1">
      <c r="A585" s="86">
        <v>84</v>
      </c>
      <c r="B585" s="75" t="s">
        <v>1745</v>
      </c>
      <c r="C585" s="82">
        <v>2000</v>
      </c>
      <c r="D585" s="82">
        <v>2000</v>
      </c>
      <c r="E585" s="85">
        <v>42605</v>
      </c>
      <c r="F585" s="302" t="s">
        <v>1743</v>
      </c>
      <c r="G585" s="93" t="s">
        <v>380</v>
      </c>
      <c r="H585" s="73" t="s">
        <v>82</v>
      </c>
    </row>
    <row r="586" spans="1:8" ht="132" customHeight="1">
      <c r="A586" s="86">
        <v>85</v>
      </c>
      <c r="B586" s="75" t="s">
        <v>1746</v>
      </c>
      <c r="C586" s="82">
        <v>6000</v>
      </c>
      <c r="D586" s="82">
        <v>6000</v>
      </c>
      <c r="E586" s="85">
        <v>42605</v>
      </c>
      <c r="F586" s="302" t="s">
        <v>1743</v>
      </c>
      <c r="G586" s="93" t="s">
        <v>380</v>
      </c>
      <c r="H586" s="73" t="s">
        <v>82</v>
      </c>
    </row>
    <row r="587" spans="1:8" ht="130.5" customHeight="1">
      <c r="A587" s="86">
        <v>86</v>
      </c>
      <c r="B587" s="75" t="s">
        <v>1747</v>
      </c>
      <c r="C587" s="82">
        <v>32000</v>
      </c>
      <c r="D587" s="82">
        <v>32000</v>
      </c>
      <c r="E587" s="85">
        <v>42605</v>
      </c>
      <c r="F587" s="302" t="s">
        <v>1743</v>
      </c>
      <c r="G587" s="93" t="s">
        <v>380</v>
      </c>
      <c r="H587" s="73" t="s">
        <v>82</v>
      </c>
    </row>
    <row r="588" spans="1:8" ht="138.75" customHeight="1">
      <c r="A588" s="86">
        <v>87</v>
      </c>
      <c r="B588" s="75" t="s">
        <v>1748</v>
      </c>
      <c r="C588" s="82">
        <v>20000</v>
      </c>
      <c r="D588" s="82">
        <v>20000</v>
      </c>
      <c r="E588" s="85">
        <v>42605</v>
      </c>
      <c r="F588" s="302" t="s">
        <v>1743</v>
      </c>
      <c r="G588" s="93" t="s">
        <v>380</v>
      </c>
      <c r="H588" s="73" t="s">
        <v>82</v>
      </c>
    </row>
    <row r="589" spans="1:8" ht="124.5" customHeight="1">
      <c r="A589" s="86">
        <v>88</v>
      </c>
      <c r="B589" s="75" t="s">
        <v>1749</v>
      </c>
      <c r="C589" s="82">
        <v>8000</v>
      </c>
      <c r="D589" s="82">
        <v>8000</v>
      </c>
      <c r="E589" s="85">
        <v>42605</v>
      </c>
      <c r="F589" s="302" t="s">
        <v>1743</v>
      </c>
      <c r="G589" s="93" t="s">
        <v>380</v>
      </c>
      <c r="H589" s="73" t="s">
        <v>82</v>
      </c>
    </row>
    <row r="590" spans="1:8" ht="128.25" customHeight="1">
      <c r="A590" s="86">
        <v>89</v>
      </c>
      <c r="B590" s="75" t="s">
        <v>1750</v>
      </c>
      <c r="C590" s="82">
        <v>6000</v>
      </c>
      <c r="D590" s="82">
        <v>6000</v>
      </c>
      <c r="E590" s="85">
        <v>42605</v>
      </c>
      <c r="F590" s="302" t="s">
        <v>1743</v>
      </c>
      <c r="G590" s="93" t="s">
        <v>380</v>
      </c>
      <c r="H590" s="73" t="s">
        <v>82</v>
      </c>
    </row>
    <row r="591" spans="1:8" ht="133.5" customHeight="1">
      <c r="A591" s="86">
        <v>90</v>
      </c>
      <c r="B591" s="75" t="s">
        <v>1751</v>
      </c>
      <c r="C591" s="82">
        <v>4000</v>
      </c>
      <c r="D591" s="82">
        <v>4000</v>
      </c>
      <c r="E591" s="85">
        <v>42605</v>
      </c>
      <c r="F591" s="302" t="s">
        <v>1743</v>
      </c>
      <c r="G591" s="93" t="s">
        <v>380</v>
      </c>
      <c r="H591" s="73" t="s">
        <v>82</v>
      </c>
    </row>
    <row r="592" spans="1:8" ht="133.5" customHeight="1">
      <c r="A592" s="86">
        <v>91</v>
      </c>
      <c r="B592" s="75" t="s">
        <v>1752</v>
      </c>
      <c r="C592" s="82">
        <v>6000</v>
      </c>
      <c r="D592" s="82">
        <v>6000</v>
      </c>
      <c r="E592" s="85">
        <v>42618</v>
      </c>
      <c r="F592" s="302" t="s">
        <v>1753</v>
      </c>
      <c r="G592" s="93" t="s">
        <v>380</v>
      </c>
      <c r="H592" s="73" t="s">
        <v>82</v>
      </c>
    </row>
    <row r="593" spans="1:8" ht="128.25" customHeight="1">
      <c r="A593" s="86">
        <v>92</v>
      </c>
      <c r="B593" s="75" t="s">
        <v>1754</v>
      </c>
      <c r="C593" s="82">
        <v>4750</v>
      </c>
      <c r="D593" s="82">
        <v>4750</v>
      </c>
      <c r="E593" s="85">
        <v>42618</v>
      </c>
      <c r="F593" s="302" t="s">
        <v>1753</v>
      </c>
      <c r="G593" s="93" t="s">
        <v>380</v>
      </c>
      <c r="H593" s="73" t="s">
        <v>82</v>
      </c>
    </row>
    <row r="594" spans="1:8" ht="135.75" customHeight="1">
      <c r="A594" s="86">
        <v>93</v>
      </c>
      <c r="B594" s="75" t="s">
        <v>1759</v>
      </c>
      <c r="C594" s="82">
        <v>8505</v>
      </c>
      <c r="D594" s="82">
        <v>8505</v>
      </c>
      <c r="E594" s="85">
        <v>42634</v>
      </c>
      <c r="F594" s="302" t="s">
        <v>1760</v>
      </c>
      <c r="G594" s="93" t="s">
        <v>380</v>
      </c>
      <c r="H594" s="73" t="s">
        <v>82</v>
      </c>
    </row>
    <row r="595" spans="1:8" ht="128.25" customHeight="1">
      <c r="A595" s="86">
        <v>94</v>
      </c>
      <c r="B595" s="75" t="s">
        <v>2626</v>
      </c>
      <c r="C595" s="82">
        <v>125000</v>
      </c>
      <c r="D595" s="82">
        <v>125000</v>
      </c>
      <c r="E595" s="85">
        <v>42642</v>
      </c>
      <c r="F595" s="302" t="s">
        <v>2623</v>
      </c>
      <c r="G595" s="93" t="s">
        <v>380</v>
      </c>
      <c r="H595" s="73" t="s">
        <v>82</v>
      </c>
    </row>
    <row r="596" spans="1:8" ht="128.25" customHeight="1">
      <c r="A596" s="86">
        <v>95</v>
      </c>
      <c r="B596" s="75" t="s">
        <v>2627</v>
      </c>
      <c r="C596" s="82">
        <v>14500</v>
      </c>
      <c r="D596" s="82">
        <v>14500</v>
      </c>
      <c r="E596" s="85">
        <v>42642</v>
      </c>
      <c r="F596" s="302" t="s">
        <v>2623</v>
      </c>
      <c r="G596" s="93" t="s">
        <v>380</v>
      </c>
      <c r="H596" s="73" t="s">
        <v>82</v>
      </c>
    </row>
    <row r="597" spans="1:8" ht="135" customHeight="1">
      <c r="A597" s="86">
        <v>96</v>
      </c>
      <c r="B597" s="75" t="s">
        <v>2628</v>
      </c>
      <c r="C597" s="82">
        <v>30000</v>
      </c>
      <c r="D597" s="82">
        <v>30000</v>
      </c>
      <c r="E597" s="85">
        <v>42642</v>
      </c>
      <c r="F597" s="302" t="s">
        <v>2623</v>
      </c>
      <c r="G597" s="93" t="s">
        <v>380</v>
      </c>
      <c r="H597" s="73" t="s">
        <v>82</v>
      </c>
    </row>
    <row r="598" spans="1:11" s="21" customFormat="1" ht="132" customHeight="1">
      <c r="A598" s="86">
        <v>97</v>
      </c>
      <c r="B598" s="90" t="s">
        <v>224</v>
      </c>
      <c r="C598" s="118">
        <v>12500</v>
      </c>
      <c r="D598" s="99">
        <v>0</v>
      </c>
      <c r="E598" s="117" t="s">
        <v>225</v>
      </c>
      <c r="F598" s="302"/>
      <c r="G598" s="93" t="s">
        <v>380</v>
      </c>
      <c r="H598" s="73" t="s">
        <v>82</v>
      </c>
      <c r="I598" s="30"/>
      <c r="J598" s="30"/>
      <c r="K598" s="30"/>
    </row>
    <row r="599" spans="1:11" s="21" customFormat="1" ht="132" customHeight="1">
      <c r="A599" s="86">
        <v>98</v>
      </c>
      <c r="B599" s="90" t="s">
        <v>1077</v>
      </c>
      <c r="C599" s="118">
        <v>12500</v>
      </c>
      <c r="D599" s="99">
        <v>0</v>
      </c>
      <c r="E599" s="117" t="s">
        <v>225</v>
      </c>
      <c r="F599" s="302"/>
      <c r="G599" s="93" t="s">
        <v>380</v>
      </c>
      <c r="H599" s="73" t="s">
        <v>82</v>
      </c>
      <c r="I599" s="30"/>
      <c r="J599" s="30"/>
      <c r="K599" s="30"/>
    </row>
    <row r="600" spans="1:11" s="21" customFormat="1" ht="130.5" customHeight="1">
      <c r="A600" s="86">
        <v>99</v>
      </c>
      <c r="B600" s="90" t="s">
        <v>1078</v>
      </c>
      <c r="C600" s="118">
        <v>12500</v>
      </c>
      <c r="D600" s="99">
        <v>0</v>
      </c>
      <c r="E600" s="117" t="s">
        <v>225</v>
      </c>
      <c r="F600" s="302"/>
      <c r="G600" s="93" t="s">
        <v>380</v>
      </c>
      <c r="H600" s="73" t="s">
        <v>82</v>
      </c>
      <c r="I600" s="30"/>
      <c r="J600" s="30"/>
      <c r="K600" s="30"/>
    </row>
    <row r="601" spans="1:11" s="21" customFormat="1" ht="127.5" customHeight="1">
      <c r="A601" s="86">
        <v>100</v>
      </c>
      <c r="B601" s="90" t="s">
        <v>1079</v>
      </c>
      <c r="C601" s="118">
        <v>12500</v>
      </c>
      <c r="D601" s="99">
        <v>0</v>
      </c>
      <c r="E601" s="117" t="s">
        <v>225</v>
      </c>
      <c r="F601" s="302"/>
      <c r="G601" s="93" t="s">
        <v>380</v>
      </c>
      <c r="H601" s="73" t="s">
        <v>82</v>
      </c>
      <c r="I601" s="30"/>
      <c r="J601" s="30"/>
      <c r="K601" s="30"/>
    </row>
    <row r="602" spans="1:11" s="21" customFormat="1" ht="129" customHeight="1">
      <c r="A602" s="86">
        <v>101</v>
      </c>
      <c r="B602" s="90" t="s">
        <v>1080</v>
      </c>
      <c r="C602" s="118">
        <v>12500</v>
      </c>
      <c r="D602" s="99">
        <v>0</v>
      </c>
      <c r="E602" s="117" t="s">
        <v>225</v>
      </c>
      <c r="F602" s="302"/>
      <c r="G602" s="93" t="s">
        <v>380</v>
      </c>
      <c r="H602" s="73" t="s">
        <v>82</v>
      </c>
      <c r="I602" s="30"/>
      <c r="J602" s="30"/>
      <c r="K602" s="30"/>
    </row>
    <row r="603" spans="1:11" s="21" customFormat="1" ht="130.5" customHeight="1">
      <c r="A603" s="86">
        <v>102</v>
      </c>
      <c r="B603" s="90" t="s">
        <v>1081</v>
      </c>
      <c r="C603" s="118">
        <v>12500</v>
      </c>
      <c r="D603" s="99">
        <v>0</v>
      </c>
      <c r="E603" s="117" t="s">
        <v>225</v>
      </c>
      <c r="F603" s="302"/>
      <c r="G603" s="93" t="s">
        <v>380</v>
      </c>
      <c r="H603" s="73" t="s">
        <v>82</v>
      </c>
      <c r="I603" s="30"/>
      <c r="J603" s="30"/>
      <c r="K603" s="30"/>
    </row>
    <row r="604" spans="1:11" s="21" customFormat="1" ht="124.5" customHeight="1">
      <c r="A604" s="86">
        <v>103</v>
      </c>
      <c r="B604" s="90" t="s">
        <v>1082</v>
      </c>
      <c r="C604" s="118">
        <v>12500</v>
      </c>
      <c r="D604" s="99">
        <v>0</v>
      </c>
      <c r="E604" s="117" t="s">
        <v>225</v>
      </c>
      <c r="F604" s="302"/>
      <c r="G604" s="93" t="s">
        <v>380</v>
      </c>
      <c r="H604" s="73" t="s">
        <v>82</v>
      </c>
      <c r="I604" s="30"/>
      <c r="J604" s="30"/>
      <c r="K604" s="30"/>
    </row>
    <row r="605" spans="1:11" s="21" customFormat="1" ht="141.75" customHeight="1">
      <c r="A605" s="86">
        <v>104</v>
      </c>
      <c r="B605" s="90" t="s">
        <v>1083</v>
      </c>
      <c r="C605" s="118">
        <v>12500</v>
      </c>
      <c r="D605" s="99">
        <v>0</v>
      </c>
      <c r="E605" s="117" t="s">
        <v>225</v>
      </c>
      <c r="F605" s="302"/>
      <c r="G605" s="93" t="s">
        <v>380</v>
      </c>
      <c r="H605" s="73" t="s">
        <v>82</v>
      </c>
      <c r="I605" s="30"/>
      <c r="J605" s="30"/>
      <c r="K605" s="30"/>
    </row>
    <row r="606" spans="1:11" s="21" customFormat="1" ht="139.5" customHeight="1">
      <c r="A606" s="86">
        <v>105</v>
      </c>
      <c r="B606" s="90" t="s">
        <v>1084</v>
      </c>
      <c r="C606" s="118">
        <v>12500</v>
      </c>
      <c r="D606" s="99">
        <v>0</v>
      </c>
      <c r="E606" s="117" t="s">
        <v>225</v>
      </c>
      <c r="F606" s="302"/>
      <c r="G606" s="93" t="s">
        <v>380</v>
      </c>
      <c r="H606" s="73" t="s">
        <v>82</v>
      </c>
      <c r="I606" s="30"/>
      <c r="J606" s="30"/>
      <c r="K606" s="30"/>
    </row>
    <row r="607" spans="1:11" s="21" customFormat="1" ht="132" customHeight="1">
      <c r="A607" s="86">
        <v>106</v>
      </c>
      <c r="B607" s="90" t="s">
        <v>1085</v>
      </c>
      <c r="C607" s="118">
        <v>12500</v>
      </c>
      <c r="D607" s="99">
        <v>0</v>
      </c>
      <c r="E607" s="117" t="s">
        <v>225</v>
      </c>
      <c r="F607" s="302"/>
      <c r="G607" s="93" t="s">
        <v>380</v>
      </c>
      <c r="H607" s="73" t="s">
        <v>82</v>
      </c>
      <c r="I607" s="30"/>
      <c r="J607" s="30"/>
      <c r="K607" s="30"/>
    </row>
    <row r="608" spans="1:11" s="21" customFormat="1" ht="130.5" customHeight="1">
      <c r="A608" s="86">
        <v>107</v>
      </c>
      <c r="B608" s="90" t="s">
        <v>1086</v>
      </c>
      <c r="C608" s="118">
        <v>30000</v>
      </c>
      <c r="D608" s="99">
        <v>0</v>
      </c>
      <c r="E608" s="117" t="s">
        <v>225</v>
      </c>
      <c r="F608" s="302"/>
      <c r="G608" s="93" t="s">
        <v>380</v>
      </c>
      <c r="H608" s="73" t="s">
        <v>82</v>
      </c>
      <c r="I608" s="30"/>
      <c r="J608" s="30"/>
      <c r="K608" s="30"/>
    </row>
    <row r="609" spans="1:11" s="21" customFormat="1" ht="129" customHeight="1">
      <c r="A609" s="86">
        <v>108</v>
      </c>
      <c r="B609" s="75" t="s">
        <v>2622</v>
      </c>
      <c r="C609" s="82">
        <v>12720</v>
      </c>
      <c r="D609" s="82">
        <v>0</v>
      </c>
      <c r="E609" s="85">
        <v>42642</v>
      </c>
      <c r="F609" s="302" t="s">
        <v>2623</v>
      </c>
      <c r="G609" s="93" t="s">
        <v>380</v>
      </c>
      <c r="H609" s="73" t="s">
        <v>82</v>
      </c>
      <c r="I609" s="30"/>
      <c r="J609" s="30"/>
      <c r="K609" s="30"/>
    </row>
    <row r="610" spans="1:11" s="21" customFormat="1" ht="133.5" customHeight="1">
      <c r="A610" s="86">
        <v>109</v>
      </c>
      <c r="B610" s="75" t="s">
        <v>2624</v>
      </c>
      <c r="C610" s="82">
        <v>14381</v>
      </c>
      <c r="D610" s="82">
        <v>0</v>
      </c>
      <c r="E610" s="85">
        <v>42642</v>
      </c>
      <c r="F610" s="302" t="s">
        <v>2623</v>
      </c>
      <c r="G610" s="93" t="s">
        <v>380</v>
      </c>
      <c r="H610" s="73" t="s">
        <v>82</v>
      </c>
      <c r="I610" s="30"/>
      <c r="J610" s="30"/>
      <c r="K610" s="30"/>
    </row>
    <row r="611" spans="1:11" s="21" customFormat="1" ht="151.5" customHeight="1">
      <c r="A611" s="86">
        <v>110</v>
      </c>
      <c r="B611" s="75" t="s">
        <v>2625</v>
      </c>
      <c r="C611" s="82">
        <v>4150</v>
      </c>
      <c r="D611" s="82">
        <v>0</v>
      </c>
      <c r="E611" s="85">
        <v>42642</v>
      </c>
      <c r="F611" s="302" t="s">
        <v>2623</v>
      </c>
      <c r="G611" s="93" t="s">
        <v>380</v>
      </c>
      <c r="H611" s="73" t="s">
        <v>82</v>
      </c>
      <c r="I611" s="30"/>
      <c r="J611" s="30"/>
      <c r="K611" s="30"/>
    </row>
    <row r="612" spans="1:11" s="21" customFormat="1" ht="135" customHeight="1">
      <c r="A612" s="86">
        <v>111</v>
      </c>
      <c r="B612" s="90" t="s">
        <v>1453</v>
      </c>
      <c r="C612" s="118">
        <v>7053.75</v>
      </c>
      <c r="D612" s="99">
        <v>0</v>
      </c>
      <c r="E612" s="85">
        <v>42720</v>
      </c>
      <c r="F612" s="302"/>
      <c r="G612" s="93" t="s">
        <v>380</v>
      </c>
      <c r="H612" s="73" t="s">
        <v>82</v>
      </c>
      <c r="I612" s="30"/>
      <c r="J612" s="30"/>
      <c r="K612" s="30"/>
    </row>
    <row r="613" spans="1:11" s="21" customFormat="1" ht="141" customHeight="1">
      <c r="A613" s="86">
        <v>112</v>
      </c>
      <c r="B613" s="90" t="s">
        <v>1456</v>
      </c>
      <c r="C613" s="118">
        <v>7053.75</v>
      </c>
      <c r="D613" s="99">
        <v>0</v>
      </c>
      <c r="E613" s="117" t="s">
        <v>1457</v>
      </c>
      <c r="F613" s="302"/>
      <c r="G613" s="93" t="s">
        <v>380</v>
      </c>
      <c r="H613" s="73" t="s">
        <v>82</v>
      </c>
      <c r="I613" s="30"/>
      <c r="J613" s="30"/>
      <c r="K613" s="30"/>
    </row>
    <row r="614" spans="1:11" s="21" customFormat="1" ht="140.25" customHeight="1">
      <c r="A614" s="86">
        <v>113</v>
      </c>
      <c r="B614" s="90" t="s">
        <v>1458</v>
      </c>
      <c r="C614" s="118">
        <v>7053.75</v>
      </c>
      <c r="D614" s="99">
        <v>0</v>
      </c>
      <c r="E614" s="85">
        <v>42720</v>
      </c>
      <c r="F614" s="302"/>
      <c r="G614" s="93" t="s">
        <v>380</v>
      </c>
      <c r="H614" s="73" t="s">
        <v>82</v>
      </c>
      <c r="I614" s="30"/>
      <c r="J614" s="30"/>
      <c r="K614" s="30"/>
    </row>
    <row r="615" spans="1:11" s="21" customFormat="1" ht="140.25" customHeight="1">
      <c r="A615" s="86">
        <v>114</v>
      </c>
      <c r="B615" s="90" t="s">
        <v>1459</v>
      </c>
      <c r="C615" s="118">
        <v>7053.75</v>
      </c>
      <c r="D615" s="99">
        <v>0</v>
      </c>
      <c r="E615" s="85">
        <v>42720</v>
      </c>
      <c r="F615" s="302"/>
      <c r="G615" s="93" t="s">
        <v>380</v>
      </c>
      <c r="H615" s="73" t="s">
        <v>82</v>
      </c>
      <c r="I615" s="30"/>
      <c r="J615" s="30"/>
      <c r="K615" s="30"/>
    </row>
    <row r="616" spans="1:11" s="21" customFormat="1" ht="143.25" customHeight="1">
      <c r="A616" s="86">
        <v>115</v>
      </c>
      <c r="B616" s="90" t="s">
        <v>1460</v>
      </c>
      <c r="C616" s="118">
        <v>7053.75</v>
      </c>
      <c r="D616" s="99">
        <v>0</v>
      </c>
      <c r="E616" s="85">
        <v>42720</v>
      </c>
      <c r="F616" s="302"/>
      <c r="G616" s="93" t="s">
        <v>380</v>
      </c>
      <c r="H616" s="73" t="s">
        <v>82</v>
      </c>
      <c r="I616" s="30"/>
      <c r="J616" s="30"/>
      <c r="K616" s="30"/>
    </row>
    <row r="617" spans="1:11" s="21" customFormat="1" ht="138.75" customHeight="1">
      <c r="A617" s="86">
        <v>116</v>
      </c>
      <c r="B617" s="90" t="s">
        <v>1461</v>
      </c>
      <c r="C617" s="118">
        <v>7053.75</v>
      </c>
      <c r="D617" s="99">
        <v>0</v>
      </c>
      <c r="E617" s="85">
        <v>42720</v>
      </c>
      <c r="F617" s="302"/>
      <c r="G617" s="93" t="s">
        <v>380</v>
      </c>
      <c r="H617" s="73" t="s">
        <v>82</v>
      </c>
      <c r="I617" s="30"/>
      <c r="J617" s="30"/>
      <c r="K617" s="30"/>
    </row>
    <row r="618" spans="1:11" s="21" customFormat="1" ht="138" customHeight="1">
      <c r="A618" s="86">
        <v>117</v>
      </c>
      <c r="B618" s="90" t="s">
        <v>1462</v>
      </c>
      <c r="C618" s="118">
        <v>7053.75</v>
      </c>
      <c r="D618" s="99">
        <v>0</v>
      </c>
      <c r="E618" s="85">
        <v>42720</v>
      </c>
      <c r="F618" s="302"/>
      <c r="G618" s="93" t="s">
        <v>380</v>
      </c>
      <c r="H618" s="73" t="s">
        <v>82</v>
      </c>
      <c r="I618" s="30"/>
      <c r="J618" s="30"/>
      <c r="K618" s="30"/>
    </row>
    <row r="619" spans="1:11" s="21" customFormat="1" ht="132.75" customHeight="1">
      <c r="A619" s="86">
        <v>118</v>
      </c>
      <c r="B619" s="90" t="s">
        <v>1463</v>
      </c>
      <c r="C619" s="118">
        <v>7053.75</v>
      </c>
      <c r="D619" s="99">
        <v>0</v>
      </c>
      <c r="E619" s="85">
        <v>42720</v>
      </c>
      <c r="F619" s="302"/>
      <c r="G619" s="93" t="s">
        <v>380</v>
      </c>
      <c r="H619" s="73" t="s">
        <v>82</v>
      </c>
      <c r="I619" s="30"/>
      <c r="J619" s="30"/>
      <c r="K619" s="30"/>
    </row>
    <row r="620" spans="1:11" s="21" customFormat="1" ht="136.5" customHeight="1">
      <c r="A620" s="86">
        <v>119</v>
      </c>
      <c r="B620" s="90" t="s">
        <v>1464</v>
      </c>
      <c r="C620" s="118">
        <v>7053.75</v>
      </c>
      <c r="D620" s="99">
        <v>0</v>
      </c>
      <c r="E620" s="85">
        <v>42720</v>
      </c>
      <c r="F620" s="302"/>
      <c r="G620" s="93" t="s">
        <v>380</v>
      </c>
      <c r="H620" s="73" t="s">
        <v>82</v>
      </c>
      <c r="I620" s="30"/>
      <c r="J620" s="30"/>
      <c r="K620" s="30"/>
    </row>
    <row r="621" spans="1:11" s="21" customFormat="1" ht="144.75" customHeight="1">
      <c r="A621" s="86">
        <v>120</v>
      </c>
      <c r="B621" s="90" t="s">
        <v>1465</v>
      </c>
      <c r="C621" s="118">
        <v>7053.75</v>
      </c>
      <c r="D621" s="99">
        <v>0</v>
      </c>
      <c r="E621" s="85">
        <v>42720</v>
      </c>
      <c r="F621" s="302"/>
      <c r="G621" s="93" t="s">
        <v>380</v>
      </c>
      <c r="H621" s="73" t="s">
        <v>82</v>
      </c>
      <c r="I621" s="30"/>
      <c r="J621" s="30"/>
      <c r="K621" s="30"/>
    </row>
    <row r="622" spans="1:11" s="21" customFormat="1" ht="141.75" customHeight="1">
      <c r="A622" s="86">
        <v>121</v>
      </c>
      <c r="B622" s="90" t="s">
        <v>1466</v>
      </c>
      <c r="C622" s="118">
        <v>7053.75</v>
      </c>
      <c r="D622" s="99">
        <v>0</v>
      </c>
      <c r="E622" s="85">
        <v>42720</v>
      </c>
      <c r="F622" s="302"/>
      <c r="G622" s="93" t="s">
        <v>380</v>
      </c>
      <c r="H622" s="73" t="s">
        <v>82</v>
      </c>
      <c r="I622" s="30"/>
      <c r="J622" s="30"/>
      <c r="K622" s="30"/>
    </row>
    <row r="623" spans="1:11" s="21" customFormat="1" ht="138" customHeight="1">
      <c r="A623" s="86">
        <v>122</v>
      </c>
      <c r="B623" s="90" t="s">
        <v>1467</v>
      </c>
      <c r="C623" s="118">
        <v>7053.75</v>
      </c>
      <c r="D623" s="99">
        <v>0</v>
      </c>
      <c r="E623" s="85">
        <v>42720</v>
      </c>
      <c r="F623" s="302"/>
      <c r="G623" s="93" t="s">
        <v>380</v>
      </c>
      <c r="H623" s="73" t="s">
        <v>82</v>
      </c>
      <c r="I623" s="30"/>
      <c r="J623" s="30"/>
      <c r="K623" s="30"/>
    </row>
    <row r="624" spans="1:11" s="21" customFormat="1" ht="123.75" customHeight="1">
      <c r="A624" s="86">
        <v>123</v>
      </c>
      <c r="B624" s="90" t="s">
        <v>1468</v>
      </c>
      <c r="C624" s="118">
        <v>7053.75</v>
      </c>
      <c r="D624" s="99">
        <v>0</v>
      </c>
      <c r="E624" s="85">
        <v>42720</v>
      </c>
      <c r="F624" s="302"/>
      <c r="G624" s="93" t="s">
        <v>380</v>
      </c>
      <c r="H624" s="73" t="s">
        <v>82</v>
      </c>
      <c r="I624" s="30"/>
      <c r="J624" s="30"/>
      <c r="K624" s="30"/>
    </row>
    <row r="625" spans="1:11" s="21" customFormat="1" ht="135.75" customHeight="1">
      <c r="A625" s="86">
        <v>124</v>
      </c>
      <c r="B625" s="90" t="s">
        <v>1469</v>
      </c>
      <c r="C625" s="118">
        <v>7053.75</v>
      </c>
      <c r="D625" s="99">
        <v>0</v>
      </c>
      <c r="E625" s="85">
        <v>42720</v>
      </c>
      <c r="F625" s="302"/>
      <c r="G625" s="93" t="s">
        <v>380</v>
      </c>
      <c r="H625" s="73" t="s">
        <v>82</v>
      </c>
      <c r="I625" s="30"/>
      <c r="J625" s="30"/>
      <c r="K625" s="30"/>
    </row>
    <row r="626" spans="1:11" s="21" customFormat="1" ht="135" customHeight="1">
      <c r="A626" s="86">
        <v>125</v>
      </c>
      <c r="B626" s="90" t="s">
        <v>1470</v>
      </c>
      <c r="C626" s="118">
        <v>7053.75</v>
      </c>
      <c r="D626" s="99">
        <v>0</v>
      </c>
      <c r="E626" s="85">
        <v>42720</v>
      </c>
      <c r="F626" s="302"/>
      <c r="G626" s="93" t="s">
        <v>380</v>
      </c>
      <c r="H626" s="73" t="s">
        <v>82</v>
      </c>
      <c r="I626" s="30"/>
      <c r="J626" s="30"/>
      <c r="K626" s="30"/>
    </row>
    <row r="627" spans="1:11" s="21" customFormat="1" ht="133.5" customHeight="1">
      <c r="A627" s="86">
        <v>126</v>
      </c>
      <c r="B627" s="90" t="s">
        <v>1471</v>
      </c>
      <c r="C627" s="118">
        <v>7053.75</v>
      </c>
      <c r="D627" s="99">
        <v>0</v>
      </c>
      <c r="E627" s="85">
        <v>42720</v>
      </c>
      <c r="F627" s="302"/>
      <c r="G627" s="93" t="s">
        <v>380</v>
      </c>
      <c r="H627" s="73" t="s">
        <v>82</v>
      </c>
      <c r="I627" s="30"/>
      <c r="J627" s="30"/>
      <c r="K627" s="30"/>
    </row>
    <row r="628" spans="1:11" s="21" customFormat="1" ht="128.25" customHeight="1">
      <c r="A628" s="86">
        <v>127</v>
      </c>
      <c r="B628" s="90" t="s">
        <v>1472</v>
      </c>
      <c r="C628" s="118">
        <v>7053.75</v>
      </c>
      <c r="D628" s="99">
        <v>0</v>
      </c>
      <c r="E628" s="85">
        <v>42720</v>
      </c>
      <c r="F628" s="302"/>
      <c r="G628" s="93" t="s">
        <v>380</v>
      </c>
      <c r="H628" s="73" t="s">
        <v>82</v>
      </c>
      <c r="I628" s="30"/>
      <c r="J628" s="30"/>
      <c r="K628" s="30"/>
    </row>
    <row r="629" spans="1:11" s="21" customFormat="1" ht="139.5" customHeight="1">
      <c r="A629" s="86">
        <v>128</v>
      </c>
      <c r="B629" s="90" t="s">
        <v>1473</v>
      </c>
      <c r="C629" s="118">
        <v>7053.75</v>
      </c>
      <c r="D629" s="99">
        <v>0</v>
      </c>
      <c r="E629" s="85">
        <v>42720</v>
      </c>
      <c r="F629" s="302"/>
      <c r="G629" s="93" t="s">
        <v>380</v>
      </c>
      <c r="H629" s="73" t="s">
        <v>82</v>
      </c>
      <c r="I629" s="30"/>
      <c r="J629" s="30"/>
      <c r="K629" s="30"/>
    </row>
    <row r="630" spans="1:11" s="21" customFormat="1" ht="132" customHeight="1">
      <c r="A630" s="86">
        <v>129</v>
      </c>
      <c r="B630" s="90" t="s">
        <v>1474</v>
      </c>
      <c r="C630" s="118">
        <v>7053.75</v>
      </c>
      <c r="D630" s="99">
        <v>0</v>
      </c>
      <c r="E630" s="85">
        <v>42720</v>
      </c>
      <c r="F630" s="302"/>
      <c r="G630" s="93" t="s">
        <v>380</v>
      </c>
      <c r="H630" s="73" t="s">
        <v>82</v>
      </c>
      <c r="I630" s="30"/>
      <c r="J630" s="30"/>
      <c r="K630" s="30"/>
    </row>
    <row r="631" spans="1:11" s="21" customFormat="1" ht="135" customHeight="1">
      <c r="A631" s="86">
        <v>130</v>
      </c>
      <c r="B631" s="90" t="s">
        <v>2254</v>
      </c>
      <c r="C631" s="118">
        <v>7053.75</v>
      </c>
      <c r="D631" s="99">
        <v>0</v>
      </c>
      <c r="E631" s="85">
        <v>42720</v>
      </c>
      <c r="F631" s="302"/>
      <c r="G631" s="93" t="s">
        <v>380</v>
      </c>
      <c r="H631" s="73" t="s">
        <v>82</v>
      </c>
      <c r="I631" s="30"/>
      <c r="J631" s="30"/>
      <c r="K631" s="30"/>
    </row>
    <row r="632" spans="1:11" s="21" customFormat="1" ht="135" customHeight="1">
      <c r="A632" s="86">
        <v>131</v>
      </c>
      <c r="B632" s="90" t="s">
        <v>2255</v>
      </c>
      <c r="C632" s="118">
        <v>7053.75</v>
      </c>
      <c r="D632" s="99">
        <v>0</v>
      </c>
      <c r="E632" s="85">
        <v>42720</v>
      </c>
      <c r="F632" s="302"/>
      <c r="G632" s="93" t="s">
        <v>380</v>
      </c>
      <c r="H632" s="73" t="s">
        <v>82</v>
      </c>
      <c r="I632" s="30"/>
      <c r="J632" s="30"/>
      <c r="K632" s="30"/>
    </row>
    <row r="633" spans="1:11" s="21" customFormat="1" ht="138" customHeight="1">
      <c r="A633" s="86">
        <v>132</v>
      </c>
      <c r="B633" s="90" t="s">
        <v>2256</v>
      </c>
      <c r="C633" s="118">
        <v>7053.75</v>
      </c>
      <c r="D633" s="99">
        <v>0</v>
      </c>
      <c r="E633" s="85">
        <v>42720</v>
      </c>
      <c r="F633" s="302"/>
      <c r="G633" s="93" t="s">
        <v>380</v>
      </c>
      <c r="H633" s="73" t="s">
        <v>82</v>
      </c>
      <c r="I633" s="30"/>
      <c r="J633" s="30"/>
      <c r="K633" s="30"/>
    </row>
    <row r="634" spans="1:11" s="21" customFormat="1" ht="135" customHeight="1">
      <c r="A634" s="86">
        <v>133</v>
      </c>
      <c r="B634" s="90" t="s">
        <v>2257</v>
      </c>
      <c r="C634" s="118">
        <v>7053.75</v>
      </c>
      <c r="D634" s="99">
        <v>0</v>
      </c>
      <c r="E634" s="85">
        <v>42720</v>
      </c>
      <c r="F634" s="302"/>
      <c r="G634" s="93" t="s">
        <v>380</v>
      </c>
      <c r="H634" s="73" t="s">
        <v>82</v>
      </c>
      <c r="I634" s="30"/>
      <c r="J634" s="30"/>
      <c r="K634" s="30"/>
    </row>
    <row r="635" spans="1:11" s="21" customFormat="1" ht="132" customHeight="1">
      <c r="A635" s="86">
        <v>134</v>
      </c>
      <c r="B635" s="90" t="s">
        <v>2258</v>
      </c>
      <c r="C635" s="118">
        <v>7053.75</v>
      </c>
      <c r="D635" s="99">
        <v>0</v>
      </c>
      <c r="E635" s="85">
        <v>42720</v>
      </c>
      <c r="F635" s="302"/>
      <c r="G635" s="93" t="s">
        <v>380</v>
      </c>
      <c r="H635" s="73" t="s">
        <v>82</v>
      </c>
      <c r="I635" s="30"/>
      <c r="J635" s="30"/>
      <c r="K635" s="30"/>
    </row>
    <row r="636" spans="1:11" s="21" customFormat="1" ht="132" customHeight="1">
      <c r="A636" s="86">
        <v>135</v>
      </c>
      <c r="B636" s="90" t="s">
        <v>2259</v>
      </c>
      <c r="C636" s="118">
        <v>7053.75</v>
      </c>
      <c r="D636" s="99">
        <v>0</v>
      </c>
      <c r="E636" s="85">
        <v>42720</v>
      </c>
      <c r="F636" s="302"/>
      <c r="G636" s="93" t="s">
        <v>380</v>
      </c>
      <c r="H636" s="73" t="s">
        <v>82</v>
      </c>
      <c r="I636" s="30"/>
      <c r="J636" s="30"/>
      <c r="K636" s="30"/>
    </row>
    <row r="637" spans="1:11" s="21" customFormat="1" ht="138.75" customHeight="1">
      <c r="A637" s="86">
        <v>136</v>
      </c>
      <c r="B637" s="90" t="s">
        <v>2260</v>
      </c>
      <c r="C637" s="118">
        <v>7053.75</v>
      </c>
      <c r="D637" s="99">
        <v>0</v>
      </c>
      <c r="E637" s="85">
        <v>42720</v>
      </c>
      <c r="F637" s="302"/>
      <c r="G637" s="93" t="s">
        <v>380</v>
      </c>
      <c r="H637" s="73" t="s">
        <v>82</v>
      </c>
      <c r="I637" s="30"/>
      <c r="J637" s="30"/>
      <c r="K637" s="30"/>
    </row>
    <row r="638" spans="1:11" s="21" customFormat="1" ht="137.25" customHeight="1">
      <c r="A638" s="86">
        <v>137</v>
      </c>
      <c r="B638" s="90" t="s">
        <v>2261</v>
      </c>
      <c r="C638" s="118">
        <v>7053.75</v>
      </c>
      <c r="D638" s="99">
        <v>0</v>
      </c>
      <c r="E638" s="85">
        <v>42720</v>
      </c>
      <c r="F638" s="302"/>
      <c r="G638" s="93" t="s">
        <v>380</v>
      </c>
      <c r="H638" s="73" t="s">
        <v>82</v>
      </c>
      <c r="I638" s="30"/>
      <c r="J638" s="30"/>
      <c r="K638" s="30"/>
    </row>
    <row r="639" spans="1:11" s="21" customFormat="1" ht="135.75" customHeight="1">
      <c r="A639" s="86">
        <v>138</v>
      </c>
      <c r="B639" s="90" t="s">
        <v>2262</v>
      </c>
      <c r="C639" s="118">
        <v>7053.75</v>
      </c>
      <c r="D639" s="99">
        <v>0</v>
      </c>
      <c r="E639" s="85">
        <v>42720</v>
      </c>
      <c r="F639" s="302"/>
      <c r="G639" s="93" t="s">
        <v>380</v>
      </c>
      <c r="H639" s="73" t="s">
        <v>82</v>
      </c>
      <c r="I639" s="30"/>
      <c r="J639" s="30"/>
      <c r="K639" s="30"/>
    </row>
    <row r="640" spans="1:11" s="21" customFormat="1" ht="135" customHeight="1">
      <c r="A640" s="86">
        <v>139</v>
      </c>
      <c r="B640" s="90" t="s">
        <v>2263</v>
      </c>
      <c r="C640" s="118">
        <v>7053.75</v>
      </c>
      <c r="D640" s="99">
        <v>0</v>
      </c>
      <c r="E640" s="85">
        <v>42720</v>
      </c>
      <c r="F640" s="302"/>
      <c r="G640" s="93" t="s">
        <v>380</v>
      </c>
      <c r="H640" s="73" t="s">
        <v>82</v>
      </c>
      <c r="I640" s="30"/>
      <c r="J640" s="30"/>
      <c r="K640" s="30"/>
    </row>
    <row r="641" spans="1:11" s="21" customFormat="1" ht="134.25" customHeight="1">
      <c r="A641" s="86">
        <v>140</v>
      </c>
      <c r="B641" s="90" t="s">
        <v>2264</v>
      </c>
      <c r="C641" s="118">
        <v>7053.75</v>
      </c>
      <c r="D641" s="99">
        <v>0</v>
      </c>
      <c r="E641" s="85">
        <v>42720</v>
      </c>
      <c r="F641" s="302"/>
      <c r="G641" s="93" t="s">
        <v>380</v>
      </c>
      <c r="H641" s="73" t="s">
        <v>82</v>
      </c>
      <c r="I641" s="30"/>
      <c r="J641" s="30"/>
      <c r="K641" s="30"/>
    </row>
    <row r="642" spans="1:11" s="21" customFormat="1" ht="133.5" customHeight="1">
      <c r="A642" s="86">
        <v>141</v>
      </c>
      <c r="B642" s="90" t="s">
        <v>2265</v>
      </c>
      <c r="C642" s="118">
        <v>7053.75</v>
      </c>
      <c r="D642" s="99">
        <v>0</v>
      </c>
      <c r="E642" s="85">
        <v>42720</v>
      </c>
      <c r="F642" s="302"/>
      <c r="G642" s="93" t="s">
        <v>380</v>
      </c>
      <c r="H642" s="73" t="s">
        <v>82</v>
      </c>
      <c r="I642" s="30"/>
      <c r="J642" s="30"/>
      <c r="K642" s="30"/>
    </row>
    <row r="643" spans="1:11" s="21" customFormat="1" ht="134.25" customHeight="1">
      <c r="A643" s="86">
        <v>142</v>
      </c>
      <c r="B643" s="90" t="s">
        <v>2266</v>
      </c>
      <c r="C643" s="118">
        <v>7053.75</v>
      </c>
      <c r="D643" s="99">
        <v>0</v>
      </c>
      <c r="E643" s="85">
        <v>42720</v>
      </c>
      <c r="F643" s="302"/>
      <c r="G643" s="93" t="s">
        <v>380</v>
      </c>
      <c r="H643" s="73" t="s">
        <v>82</v>
      </c>
      <c r="I643" s="30"/>
      <c r="J643" s="30"/>
      <c r="K643" s="30"/>
    </row>
    <row r="644" spans="1:11" s="21" customFormat="1" ht="138" customHeight="1">
      <c r="A644" s="86">
        <v>143</v>
      </c>
      <c r="B644" s="90" t="s">
        <v>2267</v>
      </c>
      <c r="C644" s="118">
        <v>7053.75</v>
      </c>
      <c r="D644" s="99">
        <v>0</v>
      </c>
      <c r="E644" s="85">
        <v>42720</v>
      </c>
      <c r="F644" s="302"/>
      <c r="G644" s="93" t="s">
        <v>380</v>
      </c>
      <c r="H644" s="73" t="s">
        <v>82</v>
      </c>
      <c r="I644" s="30"/>
      <c r="J644" s="30"/>
      <c r="K644" s="30"/>
    </row>
    <row r="645" spans="1:11" s="21" customFormat="1" ht="135" customHeight="1">
      <c r="A645" s="86">
        <v>144</v>
      </c>
      <c r="B645" s="90" t="s">
        <v>2268</v>
      </c>
      <c r="C645" s="118">
        <v>7053.75</v>
      </c>
      <c r="D645" s="99">
        <v>0</v>
      </c>
      <c r="E645" s="85">
        <v>42720</v>
      </c>
      <c r="F645" s="302"/>
      <c r="G645" s="93" t="s">
        <v>380</v>
      </c>
      <c r="H645" s="73" t="s">
        <v>82</v>
      </c>
      <c r="I645" s="30"/>
      <c r="J645" s="30"/>
      <c r="K645" s="30"/>
    </row>
    <row r="646" spans="1:11" s="21" customFormat="1" ht="137.25" customHeight="1">
      <c r="A646" s="86">
        <v>145</v>
      </c>
      <c r="B646" s="90" t="s">
        <v>2269</v>
      </c>
      <c r="C646" s="118">
        <v>7053.75</v>
      </c>
      <c r="D646" s="99">
        <v>0</v>
      </c>
      <c r="E646" s="85">
        <v>42720</v>
      </c>
      <c r="F646" s="302"/>
      <c r="G646" s="93" t="s">
        <v>380</v>
      </c>
      <c r="H646" s="73" t="s">
        <v>82</v>
      </c>
      <c r="I646" s="30"/>
      <c r="J646" s="30"/>
      <c r="K646" s="30"/>
    </row>
    <row r="647" spans="1:11" s="21" customFormat="1" ht="135" customHeight="1">
      <c r="A647" s="86">
        <v>146</v>
      </c>
      <c r="B647" s="90" t="s">
        <v>2270</v>
      </c>
      <c r="C647" s="118">
        <v>7053.75</v>
      </c>
      <c r="D647" s="99">
        <v>0</v>
      </c>
      <c r="E647" s="85">
        <v>42720</v>
      </c>
      <c r="F647" s="302"/>
      <c r="G647" s="93" t="s">
        <v>380</v>
      </c>
      <c r="H647" s="73" t="s">
        <v>82</v>
      </c>
      <c r="I647" s="30"/>
      <c r="J647" s="30"/>
      <c r="K647" s="30"/>
    </row>
    <row r="648" spans="1:11" s="21" customFormat="1" ht="132.75" customHeight="1">
      <c r="A648" s="86">
        <v>147</v>
      </c>
      <c r="B648" s="90" t="s">
        <v>2271</v>
      </c>
      <c r="C648" s="118">
        <v>7053.75</v>
      </c>
      <c r="D648" s="99">
        <v>0</v>
      </c>
      <c r="E648" s="85">
        <v>42720</v>
      </c>
      <c r="F648" s="302"/>
      <c r="G648" s="93" t="s">
        <v>380</v>
      </c>
      <c r="H648" s="73" t="s">
        <v>82</v>
      </c>
      <c r="I648" s="30"/>
      <c r="J648" s="30"/>
      <c r="K648" s="30"/>
    </row>
    <row r="649" spans="1:11" s="21" customFormat="1" ht="137.25" customHeight="1">
      <c r="A649" s="86">
        <v>148</v>
      </c>
      <c r="B649" s="90" t="s">
        <v>2272</v>
      </c>
      <c r="C649" s="118">
        <v>7053.75</v>
      </c>
      <c r="D649" s="99">
        <v>0</v>
      </c>
      <c r="E649" s="85">
        <v>42720</v>
      </c>
      <c r="F649" s="302"/>
      <c r="G649" s="93" t="s">
        <v>380</v>
      </c>
      <c r="H649" s="73" t="s">
        <v>82</v>
      </c>
      <c r="I649" s="30"/>
      <c r="J649" s="30"/>
      <c r="K649" s="30"/>
    </row>
    <row r="650" spans="1:11" s="21" customFormat="1" ht="145.5" customHeight="1">
      <c r="A650" s="86">
        <v>149</v>
      </c>
      <c r="B650" s="90" t="s">
        <v>2273</v>
      </c>
      <c r="C650" s="118">
        <v>7053.75</v>
      </c>
      <c r="D650" s="99">
        <v>0</v>
      </c>
      <c r="E650" s="85">
        <v>42720</v>
      </c>
      <c r="F650" s="302"/>
      <c r="G650" s="93" t="s">
        <v>380</v>
      </c>
      <c r="H650" s="73" t="s">
        <v>82</v>
      </c>
      <c r="I650" s="30"/>
      <c r="J650" s="30"/>
      <c r="K650" s="30"/>
    </row>
    <row r="651" spans="1:11" s="21" customFormat="1" ht="135.75" customHeight="1">
      <c r="A651" s="86">
        <v>150</v>
      </c>
      <c r="B651" s="90" t="s">
        <v>2274</v>
      </c>
      <c r="C651" s="118">
        <v>7053.75</v>
      </c>
      <c r="D651" s="99">
        <v>0</v>
      </c>
      <c r="E651" s="85">
        <v>42720</v>
      </c>
      <c r="F651" s="302"/>
      <c r="G651" s="93" t="s">
        <v>380</v>
      </c>
      <c r="H651" s="73" t="s">
        <v>82</v>
      </c>
      <c r="I651" s="30"/>
      <c r="J651" s="30"/>
      <c r="K651" s="30"/>
    </row>
    <row r="652" spans="1:11" s="21" customFormat="1" ht="148.5" customHeight="1">
      <c r="A652" s="86">
        <v>151</v>
      </c>
      <c r="B652" s="90" t="s">
        <v>2275</v>
      </c>
      <c r="C652" s="118">
        <v>7053.75</v>
      </c>
      <c r="D652" s="99">
        <v>0</v>
      </c>
      <c r="E652" s="85">
        <v>42720</v>
      </c>
      <c r="F652" s="302"/>
      <c r="G652" s="93" t="s">
        <v>380</v>
      </c>
      <c r="H652" s="73" t="s">
        <v>82</v>
      </c>
      <c r="I652" s="30"/>
      <c r="J652" s="30"/>
      <c r="K652" s="30"/>
    </row>
    <row r="653" spans="1:11" s="21" customFormat="1" ht="139.5" customHeight="1">
      <c r="A653" s="86">
        <v>152</v>
      </c>
      <c r="B653" s="90" t="s">
        <v>2276</v>
      </c>
      <c r="C653" s="118">
        <v>7053.75</v>
      </c>
      <c r="D653" s="99">
        <v>0</v>
      </c>
      <c r="E653" s="85">
        <v>42720</v>
      </c>
      <c r="F653" s="302"/>
      <c r="G653" s="93" t="s">
        <v>380</v>
      </c>
      <c r="H653" s="73" t="s">
        <v>82</v>
      </c>
      <c r="I653" s="30"/>
      <c r="J653" s="30"/>
      <c r="K653" s="30"/>
    </row>
    <row r="654" spans="1:11" s="21" customFormat="1" ht="141" customHeight="1">
      <c r="A654" s="86">
        <v>153</v>
      </c>
      <c r="B654" s="90" t="s">
        <v>939</v>
      </c>
      <c r="C654" s="118">
        <v>7053.75</v>
      </c>
      <c r="D654" s="99">
        <v>0</v>
      </c>
      <c r="E654" s="85">
        <v>42720</v>
      </c>
      <c r="F654" s="302"/>
      <c r="G654" s="93" t="s">
        <v>380</v>
      </c>
      <c r="H654" s="73" t="s">
        <v>82</v>
      </c>
      <c r="I654" s="30"/>
      <c r="J654" s="30"/>
      <c r="K654" s="30"/>
    </row>
    <row r="655" spans="1:11" s="21" customFormat="1" ht="136.5" customHeight="1">
      <c r="A655" s="86">
        <v>154</v>
      </c>
      <c r="B655" s="90" t="s">
        <v>940</v>
      </c>
      <c r="C655" s="118">
        <v>7053.75</v>
      </c>
      <c r="D655" s="99">
        <v>0</v>
      </c>
      <c r="E655" s="85">
        <v>42720</v>
      </c>
      <c r="F655" s="302"/>
      <c r="G655" s="93" t="s">
        <v>380</v>
      </c>
      <c r="H655" s="73" t="s">
        <v>82</v>
      </c>
      <c r="I655" s="30"/>
      <c r="J655" s="30"/>
      <c r="K655" s="30"/>
    </row>
    <row r="656" spans="1:11" s="21" customFormat="1" ht="140.25" customHeight="1">
      <c r="A656" s="86">
        <v>155</v>
      </c>
      <c r="B656" s="90" t="s">
        <v>941</v>
      </c>
      <c r="C656" s="118">
        <v>7053.75</v>
      </c>
      <c r="D656" s="99">
        <v>0</v>
      </c>
      <c r="E656" s="85">
        <v>42720</v>
      </c>
      <c r="F656" s="302"/>
      <c r="G656" s="93" t="s">
        <v>380</v>
      </c>
      <c r="H656" s="73" t="s">
        <v>82</v>
      </c>
      <c r="I656" s="30"/>
      <c r="J656" s="30"/>
      <c r="K656" s="30"/>
    </row>
    <row r="657" spans="1:11" s="21" customFormat="1" ht="140.25" customHeight="1">
      <c r="A657" s="86">
        <v>156</v>
      </c>
      <c r="B657" s="90" t="s">
        <v>942</v>
      </c>
      <c r="C657" s="118">
        <v>7053.75</v>
      </c>
      <c r="D657" s="99">
        <v>0</v>
      </c>
      <c r="E657" s="85">
        <v>42720</v>
      </c>
      <c r="F657" s="302"/>
      <c r="G657" s="93" t="s">
        <v>380</v>
      </c>
      <c r="H657" s="73" t="s">
        <v>82</v>
      </c>
      <c r="I657" s="30"/>
      <c r="J657" s="30"/>
      <c r="K657" s="30"/>
    </row>
    <row r="658" spans="1:11" s="21" customFormat="1" ht="138" customHeight="1">
      <c r="A658" s="86">
        <v>157</v>
      </c>
      <c r="B658" s="90" t="s">
        <v>943</v>
      </c>
      <c r="C658" s="118">
        <v>7053.75</v>
      </c>
      <c r="D658" s="99">
        <v>0</v>
      </c>
      <c r="E658" s="85">
        <v>42720</v>
      </c>
      <c r="F658" s="302"/>
      <c r="G658" s="93" t="s">
        <v>380</v>
      </c>
      <c r="H658" s="73" t="s">
        <v>82</v>
      </c>
      <c r="I658" s="30"/>
      <c r="J658" s="30"/>
      <c r="K658" s="30"/>
    </row>
    <row r="659" spans="1:11" s="21" customFormat="1" ht="141.75" customHeight="1">
      <c r="A659" s="86">
        <v>158</v>
      </c>
      <c r="B659" s="90" t="s">
        <v>944</v>
      </c>
      <c r="C659" s="118">
        <v>7053.75</v>
      </c>
      <c r="D659" s="99">
        <v>0</v>
      </c>
      <c r="E659" s="85">
        <v>42720</v>
      </c>
      <c r="F659" s="302"/>
      <c r="G659" s="93" t="s">
        <v>380</v>
      </c>
      <c r="H659" s="73" t="s">
        <v>82</v>
      </c>
      <c r="I659" s="30"/>
      <c r="J659" s="30"/>
      <c r="K659" s="30"/>
    </row>
    <row r="660" spans="1:11" s="21" customFormat="1" ht="132.75" customHeight="1">
      <c r="A660" s="86">
        <v>159</v>
      </c>
      <c r="B660" s="90" t="s">
        <v>945</v>
      </c>
      <c r="C660" s="118">
        <v>7053.75</v>
      </c>
      <c r="D660" s="99">
        <v>0</v>
      </c>
      <c r="E660" s="85">
        <v>42720</v>
      </c>
      <c r="F660" s="302"/>
      <c r="G660" s="93" t="s">
        <v>380</v>
      </c>
      <c r="H660" s="73" t="s">
        <v>82</v>
      </c>
      <c r="I660" s="30"/>
      <c r="J660" s="30"/>
      <c r="K660" s="30"/>
    </row>
    <row r="661" spans="1:11" s="21" customFormat="1" ht="138.75" customHeight="1">
      <c r="A661" s="86">
        <v>160</v>
      </c>
      <c r="B661" s="90" t="s">
        <v>946</v>
      </c>
      <c r="C661" s="118">
        <v>7053.75</v>
      </c>
      <c r="D661" s="99">
        <v>0</v>
      </c>
      <c r="E661" s="85">
        <v>42720</v>
      </c>
      <c r="F661" s="302"/>
      <c r="G661" s="93" t="s">
        <v>380</v>
      </c>
      <c r="H661" s="73" t="s">
        <v>82</v>
      </c>
      <c r="I661" s="30"/>
      <c r="J661" s="30"/>
      <c r="K661" s="30"/>
    </row>
    <row r="662" spans="1:11" s="21" customFormat="1" ht="142.5" customHeight="1">
      <c r="A662" s="86">
        <v>161</v>
      </c>
      <c r="B662" s="90" t="s">
        <v>947</v>
      </c>
      <c r="C662" s="118">
        <v>7053.75</v>
      </c>
      <c r="D662" s="99">
        <v>0</v>
      </c>
      <c r="E662" s="85">
        <v>42720</v>
      </c>
      <c r="F662" s="302"/>
      <c r="G662" s="93" t="s">
        <v>380</v>
      </c>
      <c r="H662" s="73" t="s">
        <v>82</v>
      </c>
      <c r="I662" s="30"/>
      <c r="J662" s="30"/>
      <c r="K662" s="30"/>
    </row>
    <row r="663" spans="1:11" s="21" customFormat="1" ht="143.25" customHeight="1">
      <c r="A663" s="86">
        <v>162</v>
      </c>
      <c r="B663" s="90" t="s">
        <v>583</v>
      </c>
      <c r="C663" s="118">
        <v>7053.75</v>
      </c>
      <c r="D663" s="99">
        <v>0</v>
      </c>
      <c r="E663" s="85">
        <v>42720</v>
      </c>
      <c r="F663" s="302"/>
      <c r="G663" s="93" t="s">
        <v>380</v>
      </c>
      <c r="H663" s="73" t="s">
        <v>82</v>
      </c>
      <c r="I663" s="30"/>
      <c r="J663" s="30"/>
      <c r="K663" s="30"/>
    </row>
    <row r="664" spans="1:11" s="21" customFormat="1" ht="135" customHeight="1">
      <c r="A664" s="86">
        <v>163</v>
      </c>
      <c r="B664" s="90" t="s">
        <v>584</v>
      </c>
      <c r="C664" s="118">
        <v>7053.75</v>
      </c>
      <c r="D664" s="99">
        <v>0</v>
      </c>
      <c r="E664" s="85">
        <v>42720</v>
      </c>
      <c r="F664" s="302"/>
      <c r="G664" s="93" t="s">
        <v>380</v>
      </c>
      <c r="H664" s="73" t="s">
        <v>82</v>
      </c>
      <c r="I664" s="30"/>
      <c r="J664" s="30"/>
      <c r="K664" s="30"/>
    </row>
    <row r="665" spans="1:11" s="21" customFormat="1" ht="142.5" customHeight="1">
      <c r="A665" s="86">
        <v>164</v>
      </c>
      <c r="B665" s="90" t="s">
        <v>585</v>
      </c>
      <c r="C665" s="118">
        <v>7053.75</v>
      </c>
      <c r="D665" s="99">
        <v>0</v>
      </c>
      <c r="E665" s="85">
        <v>42720</v>
      </c>
      <c r="F665" s="302"/>
      <c r="G665" s="93" t="s">
        <v>380</v>
      </c>
      <c r="H665" s="73" t="s">
        <v>82</v>
      </c>
      <c r="I665" s="30"/>
      <c r="J665" s="30"/>
      <c r="K665" s="30"/>
    </row>
    <row r="666" spans="1:11" s="21" customFormat="1" ht="138.75" customHeight="1">
      <c r="A666" s="86">
        <v>165</v>
      </c>
      <c r="B666" s="90" t="s">
        <v>586</v>
      </c>
      <c r="C666" s="118">
        <v>7053.75</v>
      </c>
      <c r="D666" s="99">
        <v>0</v>
      </c>
      <c r="E666" s="85">
        <v>42720</v>
      </c>
      <c r="F666" s="302"/>
      <c r="G666" s="93" t="s">
        <v>380</v>
      </c>
      <c r="H666" s="73" t="s">
        <v>82</v>
      </c>
      <c r="I666" s="30"/>
      <c r="J666" s="30"/>
      <c r="K666" s="30"/>
    </row>
    <row r="667" spans="1:11" s="21" customFormat="1" ht="144.75" customHeight="1">
      <c r="A667" s="86">
        <v>166</v>
      </c>
      <c r="B667" s="90" t="s">
        <v>587</v>
      </c>
      <c r="C667" s="118">
        <v>7053.75</v>
      </c>
      <c r="D667" s="99">
        <v>0</v>
      </c>
      <c r="E667" s="85">
        <v>42720</v>
      </c>
      <c r="F667" s="302"/>
      <c r="G667" s="93" t="s">
        <v>380</v>
      </c>
      <c r="H667" s="73" t="s">
        <v>82</v>
      </c>
      <c r="I667" s="30"/>
      <c r="J667" s="30"/>
      <c r="K667" s="30"/>
    </row>
    <row r="668" spans="1:11" s="21" customFormat="1" ht="137.25" customHeight="1">
      <c r="A668" s="86">
        <v>167</v>
      </c>
      <c r="B668" s="90" t="s">
        <v>588</v>
      </c>
      <c r="C668" s="118">
        <v>7053.75</v>
      </c>
      <c r="D668" s="99">
        <v>0</v>
      </c>
      <c r="E668" s="85">
        <v>42720</v>
      </c>
      <c r="F668" s="302"/>
      <c r="G668" s="93" t="s">
        <v>380</v>
      </c>
      <c r="H668" s="73" t="s">
        <v>82</v>
      </c>
      <c r="I668" s="30"/>
      <c r="J668" s="30"/>
      <c r="K668" s="30"/>
    </row>
    <row r="669" spans="1:11" s="21" customFormat="1" ht="147.75" customHeight="1">
      <c r="A669" s="86">
        <v>168</v>
      </c>
      <c r="B669" s="90" t="s">
        <v>589</v>
      </c>
      <c r="C669" s="118">
        <v>7053.75</v>
      </c>
      <c r="D669" s="99">
        <v>0</v>
      </c>
      <c r="E669" s="85">
        <v>42720</v>
      </c>
      <c r="F669" s="302"/>
      <c r="G669" s="93" t="s">
        <v>380</v>
      </c>
      <c r="H669" s="73" t="s">
        <v>82</v>
      </c>
      <c r="I669" s="30"/>
      <c r="J669" s="30"/>
      <c r="K669" s="30"/>
    </row>
    <row r="670" spans="1:11" s="21" customFormat="1" ht="141.75" customHeight="1">
      <c r="A670" s="86">
        <v>169</v>
      </c>
      <c r="B670" s="90" t="s">
        <v>590</v>
      </c>
      <c r="C670" s="118">
        <v>7053.75</v>
      </c>
      <c r="D670" s="99">
        <v>0</v>
      </c>
      <c r="E670" s="85">
        <v>42720</v>
      </c>
      <c r="F670" s="302"/>
      <c r="G670" s="93" t="s">
        <v>380</v>
      </c>
      <c r="H670" s="73" t="s">
        <v>82</v>
      </c>
      <c r="I670" s="30"/>
      <c r="J670" s="30"/>
      <c r="K670" s="30"/>
    </row>
    <row r="671" spans="1:11" s="21" customFormat="1" ht="144" customHeight="1">
      <c r="A671" s="86">
        <v>170</v>
      </c>
      <c r="B671" s="90" t="s">
        <v>591</v>
      </c>
      <c r="C671" s="118">
        <v>7053.75</v>
      </c>
      <c r="D671" s="99">
        <v>0</v>
      </c>
      <c r="E671" s="85">
        <v>42720</v>
      </c>
      <c r="F671" s="302"/>
      <c r="G671" s="93" t="s">
        <v>380</v>
      </c>
      <c r="H671" s="73" t="s">
        <v>82</v>
      </c>
      <c r="I671" s="30"/>
      <c r="J671" s="30"/>
      <c r="K671" s="30"/>
    </row>
    <row r="672" spans="1:11" s="21" customFormat="1" ht="139.5" customHeight="1">
      <c r="A672" s="86">
        <v>171</v>
      </c>
      <c r="B672" s="90" t="s">
        <v>592</v>
      </c>
      <c r="C672" s="118">
        <v>7053.75</v>
      </c>
      <c r="D672" s="99">
        <v>0</v>
      </c>
      <c r="E672" s="85">
        <v>42720</v>
      </c>
      <c r="F672" s="302"/>
      <c r="G672" s="93" t="s">
        <v>380</v>
      </c>
      <c r="H672" s="73" t="s">
        <v>82</v>
      </c>
      <c r="I672" s="30"/>
      <c r="J672" s="30"/>
      <c r="K672" s="30"/>
    </row>
    <row r="673" spans="1:11" s="21" customFormat="1" ht="131.25" customHeight="1">
      <c r="A673" s="86">
        <v>172</v>
      </c>
      <c r="B673" s="90" t="s">
        <v>593</v>
      </c>
      <c r="C673" s="118">
        <v>7053.75</v>
      </c>
      <c r="D673" s="99">
        <v>0</v>
      </c>
      <c r="E673" s="85">
        <v>42720</v>
      </c>
      <c r="F673" s="302"/>
      <c r="G673" s="93" t="s">
        <v>380</v>
      </c>
      <c r="H673" s="73" t="s">
        <v>82</v>
      </c>
      <c r="I673" s="30"/>
      <c r="J673" s="30"/>
      <c r="K673" s="30"/>
    </row>
    <row r="674" spans="1:11" s="21" customFormat="1" ht="136.5" customHeight="1">
      <c r="A674" s="86">
        <v>173</v>
      </c>
      <c r="B674" s="90" t="s">
        <v>594</v>
      </c>
      <c r="C674" s="118">
        <v>7053.75</v>
      </c>
      <c r="D674" s="99">
        <v>0</v>
      </c>
      <c r="E674" s="85">
        <v>42720</v>
      </c>
      <c r="F674" s="302"/>
      <c r="G674" s="93" t="s">
        <v>380</v>
      </c>
      <c r="H674" s="73" t="s">
        <v>82</v>
      </c>
      <c r="I674" s="30"/>
      <c r="J674" s="30"/>
      <c r="K674" s="30"/>
    </row>
    <row r="675" spans="1:11" s="21" customFormat="1" ht="135" customHeight="1">
      <c r="A675" s="86">
        <v>174</v>
      </c>
      <c r="B675" s="90" t="s">
        <v>595</v>
      </c>
      <c r="C675" s="118">
        <v>7053.75</v>
      </c>
      <c r="D675" s="99">
        <v>0</v>
      </c>
      <c r="E675" s="85">
        <v>42720</v>
      </c>
      <c r="F675" s="302"/>
      <c r="G675" s="93" t="s">
        <v>380</v>
      </c>
      <c r="H675" s="73" t="s">
        <v>82</v>
      </c>
      <c r="I675" s="30"/>
      <c r="J675" s="30"/>
      <c r="K675" s="30"/>
    </row>
    <row r="676" spans="1:11" s="21" customFormat="1" ht="144.75" customHeight="1">
      <c r="A676" s="86">
        <v>175</v>
      </c>
      <c r="B676" s="90" t="s">
        <v>596</v>
      </c>
      <c r="C676" s="118">
        <v>7053.75</v>
      </c>
      <c r="D676" s="99">
        <v>0</v>
      </c>
      <c r="E676" s="85">
        <v>42720</v>
      </c>
      <c r="F676" s="302"/>
      <c r="G676" s="93" t="s">
        <v>380</v>
      </c>
      <c r="H676" s="73" t="s">
        <v>82</v>
      </c>
      <c r="I676" s="30"/>
      <c r="J676" s="30"/>
      <c r="K676" s="30"/>
    </row>
    <row r="677" spans="1:11" s="21" customFormat="1" ht="141.75" customHeight="1">
      <c r="A677" s="86">
        <v>176</v>
      </c>
      <c r="B677" s="90" t="s">
        <v>597</v>
      </c>
      <c r="C677" s="118">
        <v>7053.75</v>
      </c>
      <c r="D677" s="99">
        <v>0</v>
      </c>
      <c r="E677" s="85">
        <v>42720</v>
      </c>
      <c r="F677" s="302"/>
      <c r="G677" s="93" t="s">
        <v>380</v>
      </c>
      <c r="H677" s="73" t="s">
        <v>82</v>
      </c>
      <c r="I677" s="30"/>
      <c r="J677" s="30"/>
      <c r="K677" s="30"/>
    </row>
    <row r="678" spans="1:11" s="21" customFormat="1" ht="136.5" customHeight="1">
      <c r="A678" s="86">
        <v>177</v>
      </c>
      <c r="B678" s="90" t="s">
        <v>598</v>
      </c>
      <c r="C678" s="118">
        <v>7053.75</v>
      </c>
      <c r="D678" s="99">
        <v>0</v>
      </c>
      <c r="E678" s="85">
        <v>42720</v>
      </c>
      <c r="F678" s="302"/>
      <c r="G678" s="93" t="s">
        <v>380</v>
      </c>
      <c r="H678" s="73" t="s">
        <v>82</v>
      </c>
      <c r="I678" s="30"/>
      <c r="J678" s="30"/>
      <c r="K678" s="30"/>
    </row>
    <row r="679" spans="1:11" s="21" customFormat="1" ht="135" customHeight="1">
      <c r="A679" s="86">
        <v>178</v>
      </c>
      <c r="B679" s="90" t="s">
        <v>599</v>
      </c>
      <c r="C679" s="118">
        <v>7053.75</v>
      </c>
      <c r="D679" s="99">
        <v>0</v>
      </c>
      <c r="E679" s="85">
        <v>42720</v>
      </c>
      <c r="F679" s="302"/>
      <c r="G679" s="93" t="s">
        <v>380</v>
      </c>
      <c r="H679" s="73" t="s">
        <v>82</v>
      </c>
      <c r="I679" s="30"/>
      <c r="J679" s="30"/>
      <c r="K679" s="30"/>
    </row>
    <row r="680" spans="1:11" s="21" customFormat="1" ht="137.25" customHeight="1">
      <c r="A680" s="86">
        <v>179</v>
      </c>
      <c r="B680" s="90" t="s">
        <v>1488</v>
      </c>
      <c r="C680" s="118">
        <v>7053.75</v>
      </c>
      <c r="D680" s="99">
        <v>0</v>
      </c>
      <c r="E680" s="85">
        <v>42720</v>
      </c>
      <c r="F680" s="302"/>
      <c r="G680" s="93" t="s">
        <v>380</v>
      </c>
      <c r="H680" s="73" t="s">
        <v>82</v>
      </c>
      <c r="I680" s="30"/>
      <c r="J680" s="30"/>
      <c r="K680" s="30"/>
    </row>
    <row r="681" spans="1:11" s="21" customFormat="1" ht="144" customHeight="1">
      <c r="A681" s="86">
        <v>180</v>
      </c>
      <c r="B681" s="90" t="s">
        <v>1489</v>
      </c>
      <c r="C681" s="118">
        <v>7053.75</v>
      </c>
      <c r="D681" s="99">
        <v>0</v>
      </c>
      <c r="E681" s="85">
        <v>42720</v>
      </c>
      <c r="F681" s="302"/>
      <c r="G681" s="93" t="s">
        <v>380</v>
      </c>
      <c r="H681" s="73" t="s">
        <v>82</v>
      </c>
      <c r="I681" s="30"/>
      <c r="J681" s="30"/>
      <c r="K681" s="30"/>
    </row>
    <row r="682" spans="1:11" s="21" customFormat="1" ht="134.25" customHeight="1">
      <c r="A682" s="86">
        <v>181</v>
      </c>
      <c r="B682" s="90" t="s">
        <v>1490</v>
      </c>
      <c r="C682" s="118">
        <v>7053.75</v>
      </c>
      <c r="D682" s="99">
        <v>0</v>
      </c>
      <c r="E682" s="85">
        <v>42720</v>
      </c>
      <c r="F682" s="302"/>
      <c r="G682" s="93" t="s">
        <v>380</v>
      </c>
      <c r="H682" s="73" t="s">
        <v>82</v>
      </c>
      <c r="I682" s="30"/>
      <c r="J682" s="30"/>
      <c r="K682" s="30"/>
    </row>
    <row r="683" spans="1:11" s="21" customFormat="1" ht="132.75" customHeight="1">
      <c r="A683" s="86">
        <v>182</v>
      </c>
      <c r="B683" s="90" t="s">
        <v>1491</v>
      </c>
      <c r="C683" s="118">
        <v>7053.75</v>
      </c>
      <c r="D683" s="99">
        <v>0</v>
      </c>
      <c r="E683" s="85">
        <v>42720</v>
      </c>
      <c r="F683" s="302"/>
      <c r="G683" s="93" t="s">
        <v>380</v>
      </c>
      <c r="H683" s="73" t="s">
        <v>82</v>
      </c>
      <c r="I683" s="30"/>
      <c r="J683" s="30"/>
      <c r="K683" s="30"/>
    </row>
    <row r="684" spans="1:11" s="21" customFormat="1" ht="138" customHeight="1">
      <c r="A684" s="86">
        <v>183</v>
      </c>
      <c r="B684" s="90" t="s">
        <v>1492</v>
      </c>
      <c r="C684" s="118">
        <v>7053.75</v>
      </c>
      <c r="D684" s="99">
        <v>0</v>
      </c>
      <c r="E684" s="85">
        <v>42720</v>
      </c>
      <c r="F684" s="302"/>
      <c r="G684" s="93" t="s">
        <v>380</v>
      </c>
      <c r="H684" s="73" t="s">
        <v>82</v>
      </c>
      <c r="I684" s="30"/>
      <c r="J684" s="30"/>
      <c r="K684" s="30"/>
    </row>
    <row r="685" spans="1:11" s="21" customFormat="1" ht="147.75" customHeight="1">
      <c r="A685" s="86">
        <v>184</v>
      </c>
      <c r="B685" s="90" t="s">
        <v>1493</v>
      </c>
      <c r="C685" s="118">
        <v>7053.75</v>
      </c>
      <c r="D685" s="99">
        <v>0</v>
      </c>
      <c r="E685" s="85">
        <v>42720</v>
      </c>
      <c r="F685" s="302"/>
      <c r="G685" s="93" t="s">
        <v>380</v>
      </c>
      <c r="H685" s="73" t="s">
        <v>82</v>
      </c>
      <c r="I685" s="30"/>
      <c r="J685" s="30"/>
      <c r="K685" s="30"/>
    </row>
    <row r="686" spans="1:11" s="21" customFormat="1" ht="141.75" customHeight="1">
      <c r="A686" s="86">
        <v>185</v>
      </c>
      <c r="B686" s="90" t="s">
        <v>1494</v>
      </c>
      <c r="C686" s="118">
        <v>7053.75</v>
      </c>
      <c r="D686" s="99">
        <v>0</v>
      </c>
      <c r="E686" s="85">
        <v>42720</v>
      </c>
      <c r="F686" s="302"/>
      <c r="G686" s="93" t="s">
        <v>380</v>
      </c>
      <c r="H686" s="73" t="s">
        <v>82</v>
      </c>
      <c r="I686" s="30"/>
      <c r="J686" s="30"/>
      <c r="K686" s="30"/>
    </row>
    <row r="687" spans="1:11" s="21" customFormat="1" ht="138.75" customHeight="1">
      <c r="A687" s="86">
        <v>186</v>
      </c>
      <c r="B687" s="90" t="s">
        <v>1495</v>
      </c>
      <c r="C687" s="118">
        <v>7053.75</v>
      </c>
      <c r="D687" s="99">
        <v>0</v>
      </c>
      <c r="E687" s="85">
        <v>42720</v>
      </c>
      <c r="F687" s="302"/>
      <c r="G687" s="93" t="s">
        <v>380</v>
      </c>
      <c r="H687" s="73" t="s">
        <v>82</v>
      </c>
      <c r="I687" s="30"/>
      <c r="J687" s="30"/>
      <c r="K687" s="30"/>
    </row>
    <row r="688" spans="1:11" s="21" customFormat="1" ht="139.5" customHeight="1">
      <c r="A688" s="86">
        <v>187</v>
      </c>
      <c r="B688" s="90" t="s">
        <v>1496</v>
      </c>
      <c r="C688" s="118">
        <v>7053.75</v>
      </c>
      <c r="D688" s="99">
        <v>0</v>
      </c>
      <c r="E688" s="85">
        <v>42720</v>
      </c>
      <c r="F688" s="302"/>
      <c r="G688" s="93" t="s">
        <v>380</v>
      </c>
      <c r="H688" s="73" t="s">
        <v>82</v>
      </c>
      <c r="I688" s="30"/>
      <c r="J688" s="30"/>
      <c r="K688" s="30"/>
    </row>
    <row r="689" spans="1:11" s="21" customFormat="1" ht="135" customHeight="1">
      <c r="A689" s="86">
        <v>188</v>
      </c>
      <c r="B689" s="90" t="s">
        <v>620</v>
      </c>
      <c r="C689" s="118">
        <v>7053.75</v>
      </c>
      <c r="D689" s="99">
        <v>0</v>
      </c>
      <c r="E689" s="85">
        <v>42720</v>
      </c>
      <c r="F689" s="302"/>
      <c r="G689" s="93" t="s">
        <v>380</v>
      </c>
      <c r="H689" s="73" t="s">
        <v>82</v>
      </c>
      <c r="I689" s="30"/>
      <c r="J689" s="30"/>
      <c r="K689" s="30"/>
    </row>
    <row r="690" spans="1:11" s="21" customFormat="1" ht="135.75" customHeight="1">
      <c r="A690" s="86">
        <v>189</v>
      </c>
      <c r="B690" s="90" t="s">
        <v>1870</v>
      </c>
      <c r="C690" s="118">
        <v>7053.75</v>
      </c>
      <c r="D690" s="99">
        <v>0</v>
      </c>
      <c r="E690" s="85">
        <v>42720</v>
      </c>
      <c r="F690" s="302"/>
      <c r="G690" s="93" t="s">
        <v>380</v>
      </c>
      <c r="H690" s="73" t="s">
        <v>82</v>
      </c>
      <c r="I690" s="30"/>
      <c r="J690" s="30"/>
      <c r="K690" s="30"/>
    </row>
    <row r="691" spans="1:11" s="21" customFormat="1" ht="132.75" customHeight="1">
      <c r="A691" s="86">
        <v>190</v>
      </c>
      <c r="B691" s="90" t="s">
        <v>1871</v>
      </c>
      <c r="C691" s="118">
        <v>7053.75</v>
      </c>
      <c r="D691" s="99">
        <v>0</v>
      </c>
      <c r="E691" s="85">
        <v>42720</v>
      </c>
      <c r="F691" s="302"/>
      <c r="G691" s="93" t="s">
        <v>380</v>
      </c>
      <c r="H691" s="73" t="s">
        <v>82</v>
      </c>
      <c r="I691" s="30"/>
      <c r="J691" s="30"/>
      <c r="K691" s="30"/>
    </row>
    <row r="692" spans="1:11" s="21" customFormat="1" ht="133.5" customHeight="1">
      <c r="A692" s="86">
        <v>191</v>
      </c>
      <c r="B692" s="90" t="s">
        <v>1872</v>
      </c>
      <c r="C692" s="118">
        <v>7053.75</v>
      </c>
      <c r="D692" s="99">
        <v>0</v>
      </c>
      <c r="E692" s="85">
        <v>42720</v>
      </c>
      <c r="F692" s="302"/>
      <c r="G692" s="93" t="s">
        <v>380</v>
      </c>
      <c r="H692" s="73" t="s">
        <v>82</v>
      </c>
      <c r="I692" s="30"/>
      <c r="J692" s="30"/>
      <c r="K692" s="30"/>
    </row>
    <row r="693" spans="1:11" s="21" customFormat="1" ht="135" customHeight="1">
      <c r="A693" s="86">
        <v>192</v>
      </c>
      <c r="B693" s="90" t="s">
        <v>1873</v>
      </c>
      <c r="C693" s="118">
        <v>7053.75</v>
      </c>
      <c r="D693" s="99">
        <v>0</v>
      </c>
      <c r="E693" s="85">
        <v>42720</v>
      </c>
      <c r="F693" s="302"/>
      <c r="G693" s="93" t="s">
        <v>380</v>
      </c>
      <c r="H693" s="73" t="s">
        <v>82</v>
      </c>
      <c r="I693" s="30"/>
      <c r="J693" s="30"/>
      <c r="K693" s="30"/>
    </row>
    <row r="694" spans="1:11" s="21" customFormat="1" ht="134.25" customHeight="1">
      <c r="A694" s="86">
        <v>193</v>
      </c>
      <c r="B694" s="90" t="s">
        <v>1874</v>
      </c>
      <c r="C694" s="118">
        <v>7053.75</v>
      </c>
      <c r="D694" s="99">
        <v>0</v>
      </c>
      <c r="E694" s="85">
        <v>42720</v>
      </c>
      <c r="F694" s="302"/>
      <c r="G694" s="93" t="s">
        <v>380</v>
      </c>
      <c r="H694" s="73" t="s">
        <v>82</v>
      </c>
      <c r="I694" s="30"/>
      <c r="J694" s="30"/>
      <c r="K694" s="30"/>
    </row>
    <row r="695" spans="1:11" s="21" customFormat="1" ht="134.25" customHeight="1">
      <c r="A695" s="86">
        <v>194</v>
      </c>
      <c r="B695" s="90" t="s">
        <v>1875</v>
      </c>
      <c r="C695" s="118">
        <v>7053.75</v>
      </c>
      <c r="D695" s="99">
        <v>0</v>
      </c>
      <c r="E695" s="85">
        <v>42720</v>
      </c>
      <c r="F695" s="302"/>
      <c r="G695" s="93" t="s">
        <v>380</v>
      </c>
      <c r="H695" s="73" t="s">
        <v>82</v>
      </c>
      <c r="I695" s="30"/>
      <c r="J695" s="30"/>
      <c r="K695" s="30"/>
    </row>
    <row r="696" spans="1:11" s="21" customFormat="1" ht="135.75" customHeight="1">
      <c r="A696" s="86">
        <v>195</v>
      </c>
      <c r="B696" s="90" t="s">
        <v>1876</v>
      </c>
      <c r="C696" s="118">
        <v>7053.75</v>
      </c>
      <c r="D696" s="99">
        <v>0</v>
      </c>
      <c r="E696" s="85">
        <v>42720</v>
      </c>
      <c r="F696" s="302"/>
      <c r="G696" s="93" t="s">
        <v>380</v>
      </c>
      <c r="H696" s="73" t="s">
        <v>82</v>
      </c>
      <c r="I696" s="30"/>
      <c r="J696" s="30"/>
      <c r="K696" s="30"/>
    </row>
    <row r="697" spans="1:11" s="21" customFormat="1" ht="140.25" customHeight="1">
      <c r="A697" s="86">
        <v>196</v>
      </c>
      <c r="B697" s="90" t="s">
        <v>223</v>
      </c>
      <c r="C697" s="118">
        <v>7053.75</v>
      </c>
      <c r="D697" s="99">
        <v>0</v>
      </c>
      <c r="E697" s="85">
        <v>42720</v>
      </c>
      <c r="F697" s="302"/>
      <c r="G697" s="93" t="s">
        <v>380</v>
      </c>
      <c r="H697" s="73" t="s">
        <v>82</v>
      </c>
      <c r="I697" s="30"/>
      <c r="J697" s="30"/>
      <c r="K697" s="30"/>
    </row>
    <row r="698" spans="1:11" s="21" customFormat="1" ht="133.5" customHeight="1">
      <c r="A698" s="86">
        <v>197</v>
      </c>
      <c r="B698" s="90" t="s">
        <v>253</v>
      </c>
      <c r="C698" s="118">
        <v>7053.75</v>
      </c>
      <c r="D698" s="99">
        <v>0</v>
      </c>
      <c r="E698" s="85">
        <v>42720</v>
      </c>
      <c r="F698" s="302"/>
      <c r="G698" s="93" t="s">
        <v>380</v>
      </c>
      <c r="H698" s="73" t="s">
        <v>82</v>
      </c>
      <c r="I698" s="30"/>
      <c r="J698" s="30"/>
      <c r="K698" s="30"/>
    </row>
    <row r="699" spans="1:11" s="21" customFormat="1" ht="133.5" customHeight="1">
      <c r="A699" s="86">
        <v>198</v>
      </c>
      <c r="B699" s="90" t="s">
        <v>254</v>
      </c>
      <c r="C699" s="118">
        <v>7053.75</v>
      </c>
      <c r="D699" s="99">
        <v>0</v>
      </c>
      <c r="E699" s="85">
        <v>42720</v>
      </c>
      <c r="F699" s="302"/>
      <c r="G699" s="93" t="s">
        <v>380</v>
      </c>
      <c r="H699" s="73" t="s">
        <v>82</v>
      </c>
      <c r="I699" s="30"/>
      <c r="J699" s="30"/>
      <c r="K699" s="30"/>
    </row>
    <row r="700" spans="1:11" s="21" customFormat="1" ht="135.75" customHeight="1">
      <c r="A700" s="86">
        <v>199</v>
      </c>
      <c r="B700" s="90" t="s">
        <v>255</v>
      </c>
      <c r="C700" s="118">
        <v>7053.75</v>
      </c>
      <c r="D700" s="99">
        <v>0</v>
      </c>
      <c r="E700" s="85">
        <v>42720</v>
      </c>
      <c r="F700" s="302"/>
      <c r="G700" s="93" t="s">
        <v>380</v>
      </c>
      <c r="H700" s="73" t="s">
        <v>82</v>
      </c>
      <c r="I700" s="30"/>
      <c r="J700" s="30"/>
      <c r="K700" s="30"/>
    </row>
    <row r="701" spans="1:11" s="21" customFormat="1" ht="132" customHeight="1">
      <c r="A701" s="86">
        <v>200</v>
      </c>
      <c r="B701" s="90" t="s">
        <v>256</v>
      </c>
      <c r="C701" s="118">
        <v>7053.75</v>
      </c>
      <c r="D701" s="99">
        <v>0</v>
      </c>
      <c r="E701" s="85">
        <v>42720</v>
      </c>
      <c r="F701" s="302"/>
      <c r="G701" s="93" t="s">
        <v>380</v>
      </c>
      <c r="H701" s="73" t="s">
        <v>82</v>
      </c>
      <c r="I701" s="30"/>
      <c r="J701" s="30"/>
      <c r="K701" s="30"/>
    </row>
    <row r="702" spans="1:11" s="21" customFormat="1" ht="134.25" customHeight="1">
      <c r="A702" s="86">
        <v>201</v>
      </c>
      <c r="B702" s="90" t="s">
        <v>1454</v>
      </c>
      <c r="C702" s="118">
        <v>29000</v>
      </c>
      <c r="D702" s="99">
        <v>0</v>
      </c>
      <c r="E702" s="117" t="s">
        <v>1455</v>
      </c>
      <c r="F702" s="302"/>
      <c r="G702" s="93" t="s">
        <v>380</v>
      </c>
      <c r="H702" s="73" t="s">
        <v>82</v>
      </c>
      <c r="I702" s="30"/>
      <c r="J702" s="30"/>
      <c r="K702" s="30"/>
    </row>
    <row r="703" spans="1:11" s="21" customFormat="1" ht="144" customHeight="1">
      <c r="A703" s="86">
        <v>203</v>
      </c>
      <c r="B703" s="90" t="s">
        <v>1094</v>
      </c>
      <c r="C703" s="118">
        <v>8990</v>
      </c>
      <c r="D703" s="99">
        <v>0</v>
      </c>
      <c r="E703" s="125">
        <v>43000</v>
      </c>
      <c r="F703" s="302" t="s">
        <v>1675</v>
      </c>
      <c r="G703" s="93" t="s">
        <v>380</v>
      </c>
      <c r="H703" s="73" t="s">
        <v>82</v>
      </c>
      <c r="I703" s="30"/>
      <c r="J703" s="30"/>
      <c r="K703" s="30"/>
    </row>
    <row r="704" spans="1:11" s="21" customFormat="1" ht="141" customHeight="1">
      <c r="A704" s="86">
        <v>204</v>
      </c>
      <c r="B704" s="90" t="s">
        <v>960</v>
      </c>
      <c r="C704" s="118">
        <v>472500</v>
      </c>
      <c r="D704" s="99">
        <v>0</v>
      </c>
      <c r="E704" s="125">
        <v>43070</v>
      </c>
      <c r="F704" s="302" t="s">
        <v>961</v>
      </c>
      <c r="G704" s="93" t="s">
        <v>380</v>
      </c>
      <c r="H704" s="73" t="s">
        <v>82</v>
      </c>
      <c r="I704" s="30"/>
      <c r="J704" s="30"/>
      <c r="K704" s="30"/>
    </row>
    <row r="705" spans="1:11" s="21" customFormat="1" ht="128.25" customHeight="1">
      <c r="A705" s="86">
        <v>205</v>
      </c>
      <c r="B705" s="90" t="s">
        <v>962</v>
      </c>
      <c r="C705" s="118">
        <v>97070</v>
      </c>
      <c r="D705" s="99">
        <v>0</v>
      </c>
      <c r="E705" s="125">
        <v>43070</v>
      </c>
      <c r="F705" s="302" t="s">
        <v>961</v>
      </c>
      <c r="G705" s="93" t="s">
        <v>380</v>
      </c>
      <c r="H705" s="73" t="s">
        <v>82</v>
      </c>
      <c r="I705" s="30"/>
      <c r="J705" s="30"/>
      <c r="K705" s="30"/>
    </row>
    <row r="706" spans="1:11" s="21" customFormat="1" ht="132" customHeight="1">
      <c r="A706" s="86">
        <v>206</v>
      </c>
      <c r="B706" s="90" t="s">
        <v>963</v>
      </c>
      <c r="C706" s="118">
        <v>73430</v>
      </c>
      <c r="D706" s="99">
        <v>0</v>
      </c>
      <c r="E706" s="125">
        <v>43070</v>
      </c>
      <c r="F706" s="302" t="s">
        <v>961</v>
      </c>
      <c r="G706" s="93" t="s">
        <v>380</v>
      </c>
      <c r="H706" s="73" t="s">
        <v>82</v>
      </c>
      <c r="I706" s="30"/>
      <c r="J706" s="30"/>
      <c r="K706" s="30"/>
    </row>
    <row r="707" spans="1:11" s="21" customFormat="1" ht="243" customHeight="1">
      <c r="A707" s="86">
        <v>207</v>
      </c>
      <c r="B707" s="90" t="s">
        <v>964</v>
      </c>
      <c r="C707" s="118">
        <v>78670</v>
      </c>
      <c r="D707" s="99">
        <v>0</v>
      </c>
      <c r="E707" s="125">
        <v>43070</v>
      </c>
      <c r="F707" s="302" t="s">
        <v>961</v>
      </c>
      <c r="G707" s="93" t="s">
        <v>380</v>
      </c>
      <c r="H707" s="73" t="s">
        <v>82</v>
      </c>
      <c r="I707" s="30"/>
      <c r="J707" s="30"/>
      <c r="K707" s="30"/>
    </row>
    <row r="708" spans="1:11" s="21" customFormat="1" ht="273.75" customHeight="1">
      <c r="A708" s="86">
        <v>208</v>
      </c>
      <c r="B708" s="90" t="s">
        <v>2694</v>
      </c>
      <c r="C708" s="118">
        <v>78940</v>
      </c>
      <c r="D708" s="99">
        <v>0</v>
      </c>
      <c r="E708" s="125">
        <v>43070</v>
      </c>
      <c r="F708" s="302" t="s">
        <v>961</v>
      </c>
      <c r="G708" s="93" t="s">
        <v>380</v>
      </c>
      <c r="H708" s="73" t="s">
        <v>82</v>
      </c>
      <c r="I708" s="30"/>
      <c r="J708" s="30"/>
      <c r="K708" s="30"/>
    </row>
    <row r="709" spans="1:11" s="21" customFormat="1" ht="268.5" customHeight="1">
      <c r="A709" s="86">
        <v>209</v>
      </c>
      <c r="B709" s="90" t="s">
        <v>2695</v>
      </c>
      <c r="C709" s="118">
        <v>99390</v>
      </c>
      <c r="D709" s="99">
        <v>0</v>
      </c>
      <c r="E709" s="125">
        <v>43070</v>
      </c>
      <c r="F709" s="302" t="s">
        <v>961</v>
      </c>
      <c r="G709" s="93" t="s">
        <v>380</v>
      </c>
      <c r="H709" s="73" t="s">
        <v>82</v>
      </c>
      <c r="I709" s="30"/>
      <c r="J709" s="30"/>
      <c r="K709" s="30"/>
    </row>
    <row r="710" spans="1:11" s="21" customFormat="1" ht="132" customHeight="1">
      <c r="A710" s="86">
        <v>210</v>
      </c>
      <c r="B710" s="319" t="s">
        <v>2333</v>
      </c>
      <c r="C710" s="118">
        <f>10600</f>
        <v>10600</v>
      </c>
      <c r="D710" s="99">
        <f>10600</f>
        <v>10600</v>
      </c>
      <c r="E710" s="125">
        <v>43605</v>
      </c>
      <c r="F710" s="263" t="s">
        <v>2334</v>
      </c>
      <c r="G710" s="93" t="s">
        <v>380</v>
      </c>
      <c r="H710" s="73"/>
      <c r="I710" s="30"/>
      <c r="J710" s="30"/>
      <c r="K710" s="30"/>
    </row>
    <row r="711" spans="1:11" s="21" customFormat="1" ht="132" customHeight="1">
      <c r="A711" s="86">
        <v>211</v>
      </c>
      <c r="B711" s="319" t="s">
        <v>2037</v>
      </c>
      <c r="C711" s="118">
        <v>23000</v>
      </c>
      <c r="D711" s="99">
        <v>23000</v>
      </c>
      <c r="E711" s="125">
        <v>43783</v>
      </c>
      <c r="F711" s="263" t="s">
        <v>2038</v>
      </c>
      <c r="G711" s="93" t="s">
        <v>380</v>
      </c>
      <c r="H711" s="73"/>
      <c r="I711" s="30"/>
      <c r="J711" s="30"/>
      <c r="K711" s="30"/>
    </row>
    <row r="712" spans="1:11" s="21" customFormat="1" ht="132" customHeight="1">
      <c r="A712" s="86">
        <v>212</v>
      </c>
      <c r="B712" s="319" t="s">
        <v>726</v>
      </c>
      <c r="C712" s="118">
        <f>17185</f>
        <v>17185</v>
      </c>
      <c r="D712" s="99">
        <f>17185</f>
        <v>17185</v>
      </c>
      <c r="E712" s="125">
        <v>44102</v>
      </c>
      <c r="F712" s="263" t="s">
        <v>727</v>
      </c>
      <c r="G712" s="93" t="s">
        <v>380</v>
      </c>
      <c r="H712" s="73"/>
      <c r="I712" s="30"/>
      <c r="J712" s="30"/>
      <c r="K712" s="30"/>
    </row>
    <row r="713" spans="1:8" ht="15.75">
      <c r="A713" s="86"/>
      <c r="B713" s="78" t="s">
        <v>1677</v>
      </c>
      <c r="C713" s="140">
        <f>SUM(C510:C709)+C710+C711+C712</f>
        <v>3257642.8</v>
      </c>
      <c r="D713" s="94">
        <f>SUM(D510:D709)+D710+D711+D712</f>
        <v>731029.74</v>
      </c>
      <c r="E713" s="86"/>
      <c r="F713" s="302"/>
      <c r="G713" s="86"/>
      <c r="H713" s="73"/>
    </row>
    <row r="714" spans="1:8" ht="15.75">
      <c r="A714" s="63"/>
      <c r="B714" s="61"/>
      <c r="C714" s="62"/>
      <c r="D714" s="62"/>
      <c r="E714" s="63"/>
      <c r="F714" s="301"/>
      <c r="G714" s="63"/>
      <c r="H714" s="64"/>
    </row>
    <row r="715" spans="1:8" ht="15.75">
      <c r="A715" s="63"/>
      <c r="B715" s="77" t="s">
        <v>1678</v>
      </c>
      <c r="C715" s="62"/>
      <c r="D715" s="62"/>
      <c r="E715" s="63"/>
      <c r="F715" s="301"/>
      <c r="G715" s="63"/>
      <c r="H715" s="64"/>
    </row>
    <row r="716" spans="1:11" s="21" customFormat="1" ht="133.5" customHeight="1">
      <c r="A716" s="86">
        <v>1</v>
      </c>
      <c r="B716" s="67" t="s">
        <v>1690</v>
      </c>
      <c r="C716" s="99">
        <v>6153</v>
      </c>
      <c r="D716" s="99">
        <v>0</v>
      </c>
      <c r="E716" s="85">
        <v>39083</v>
      </c>
      <c r="F716" s="302"/>
      <c r="G716" s="93" t="s">
        <v>380</v>
      </c>
      <c r="H716" s="73" t="s">
        <v>82</v>
      </c>
      <c r="I716" s="30"/>
      <c r="J716" s="30"/>
      <c r="K716" s="30"/>
    </row>
    <row r="717" spans="1:11" s="21" customFormat="1" ht="132" customHeight="1">
      <c r="A717" s="86">
        <v>2</v>
      </c>
      <c r="B717" s="67" t="s">
        <v>1691</v>
      </c>
      <c r="C717" s="99">
        <v>2026.14</v>
      </c>
      <c r="D717" s="99">
        <v>0</v>
      </c>
      <c r="E717" s="85">
        <v>39083</v>
      </c>
      <c r="F717" s="302"/>
      <c r="G717" s="93" t="s">
        <v>380</v>
      </c>
      <c r="H717" s="73" t="s">
        <v>82</v>
      </c>
      <c r="I717" s="30"/>
      <c r="J717" s="30"/>
      <c r="K717" s="30"/>
    </row>
    <row r="718" spans="1:11" s="21" customFormat="1" ht="132.75" customHeight="1">
      <c r="A718" s="86">
        <v>3</v>
      </c>
      <c r="B718" s="67" t="s">
        <v>1642</v>
      </c>
      <c r="C718" s="99">
        <v>230552.29</v>
      </c>
      <c r="D718" s="99">
        <v>0</v>
      </c>
      <c r="E718" s="85">
        <v>39083</v>
      </c>
      <c r="F718" s="302"/>
      <c r="G718" s="93" t="s">
        <v>380</v>
      </c>
      <c r="H718" s="73" t="s">
        <v>82</v>
      </c>
      <c r="I718" s="30"/>
      <c r="J718" s="30"/>
      <c r="K718" s="30"/>
    </row>
    <row r="719" spans="1:11" s="21" customFormat="1" ht="132.75" customHeight="1">
      <c r="A719" s="86">
        <v>4</v>
      </c>
      <c r="B719" s="67" t="s">
        <v>1682</v>
      </c>
      <c r="C719" s="99">
        <v>386151.15</v>
      </c>
      <c r="D719" s="99">
        <v>0</v>
      </c>
      <c r="E719" s="85">
        <v>39083</v>
      </c>
      <c r="F719" s="302"/>
      <c r="G719" s="93" t="s">
        <v>380</v>
      </c>
      <c r="H719" s="73" t="s">
        <v>82</v>
      </c>
      <c r="I719" s="30"/>
      <c r="J719" s="30"/>
      <c r="K719" s="30"/>
    </row>
    <row r="720" spans="1:11" s="21" customFormat="1" ht="134.25" customHeight="1">
      <c r="A720" s="86">
        <v>5</v>
      </c>
      <c r="B720" s="67" t="s">
        <v>1683</v>
      </c>
      <c r="C720" s="99">
        <v>17124</v>
      </c>
      <c r="D720" s="99">
        <v>0</v>
      </c>
      <c r="E720" s="85">
        <v>39352</v>
      </c>
      <c r="F720" s="302"/>
      <c r="G720" s="93" t="s">
        <v>380</v>
      </c>
      <c r="H720" s="73" t="s">
        <v>82</v>
      </c>
      <c r="I720" s="30"/>
      <c r="J720" s="30"/>
      <c r="K720" s="30"/>
    </row>
    <row r="721" spans="1:11" s="21" customFormat="1" ht="136.5" customHeight="1">
      <c r="A721" s="86">
        <v>6</v>
      </c>
      <c r="B721" s="67" t="s">
        <v>1642</v>
      </c>
      <c r="C721" s="99">
        <v>17125</v>
      </c>
      <c r="D721" s="99">
        <v>0</v>
      </c>
      <c r="E721" s="85">
        <v>39352</v>
      </c>
      <c r="F721" s="302"/>
      <c r="G721" s="93" t="s">
        <v>380</v>
      </c>
      <c r="H721" s="73" t="s">
        <v>82</v>
      </c>
      <c r="I721" s="30"/>
      <c r="J721" s="30"/>
      <c r="K721" s="30"/>
    </row>
    <row r="722" spans="1:11" s="21" customFormat="1" ht="132" customHeight="1">
      <c r="A722" s="86">
        <v>7</v>
      </c>
      <c r="B722" s="67" t="s">
        <v>1679</v>
      </c>
      <c r="C722" s="99">
        <v>2160</v>
      </c>
      <c r="D722" s="99">
        <v>0</v>
      </c>
      <c r="E722" s="85">
        <v>39444</v>
      </c>
      <c r="F722" s="302"/>
      <c r="G722" s="93" t="s">
        <v>380</v>
      </c>
      <c r="H722" s="73" t="s">
        <v>82</v>
      </c>
      <c r="I722" s="30"/>
      <c r="J722" s="30"/>
      <c r="K722" s="30"/>
    </row>
    <row r="723" spans="1:11" s="21" customFormat="1" ht="132.75" customHeight="1">
      <c r="A723" s="86">
        <v>8</v>
      </c>
      <c r="B723" s="67" t="s">
        <v>1685</v>
      </c>
      <c r="C723" s="99">
        <v>14013</v>
      </c>
      <c r="D723" s="99">
        <v>0</v>
      </c>
      <c r="E723" s="85">
        <v>39575</v>
      </c>
      <c r="F723" s="302"/>
      <c r="G723" s="93" t="s">
        <v>380</v>
      </c>
      <c r="H723" s="73" t="s">
        <v>82</v>
      </c>
      <c r="I723" s="30"/>
      <c r="J723" s="30"/>
      <c r="K723" s="30"/>
    </row>
    <row r="724" spans="1:11" s="21" customFormat="1" ht="136.5" customHeight="1">
      <c r="A724" s="86">
        <v>9</v>
      </c>
      <c r="B724" s="67" t="s">
        <v>1680</v>
      </c>
      <c r="C724" s="99">
        <v>16597.87</v>
      </c>
      <c r="D724" s="99">
        <v>0</v>
      </c>
      <c r="E724" s="85">
        <v>39575</v>
      </c>
      <c r="F724" s="302"/>
      <c r="G724" s="93" t="s">
        <v>380</v>
      </c>
      <c r="H724" s="73" t="s">
        <v>82</v>
      </c>
      <c r="I724" s="30"/>
      <c r="J724" s="30"/>
      <c r="K724" s="30"/>
    </row>
    <row r="725" spans="1:11" s="21" customFormat="1" ht="135.75" customHeight="1">
      <c r="A725" s="86">
        <v>10</v>
      </c>
      <c r="B725" s="67" t="s">
        <v>1680</v>
      </c>
      <c r="C725" s="99">
        <v>14524.48</v>
      </c>
      <c r="D725" s="99">
        <v>0</v>
      </c>
      <c r="E725" s="85">
        <v>39812</v>
      </c>
      <c r="F725" s="302"/>
      <c r="G725" s="93" t="s">
        <v>380</v>
      </c>
      <c r="H725" s="73" t="s">
        <v>82</v>
      </c>
      <c r="I725" s="30"/>
      <c r="J725" s="30"/>
      <c r="K725" s="30"/>
    </row>
    <row r="726" spans="1:11" s="21" customFormat="1" ht="132" customHeight="1">
      <c r="A726" s="86">
        <v>11</v>
      </c>
      <c r="B726" s="67" t="s">
        <v>1685</v>
      </c>
      <c r="C726" s="99">
        <v>13902.21</v>
      </c>
      <c r="D726" s="99">
        <v>0</v>
      </c>
      <c r="E726" s="85">
        <v>39812</v>
      </c>
      <c r="F726" s="302"/>
      <c r="G726" s="93" t="s">
        <v>380</v>
      </c>
      <c r="H726" s="73" t="s">
        <v>82</v>
      </c>
      <c r="I726" s="30"/>
      <c r="J726" s="30"/>
      <c r="K726" s="30"/>
    </row>
    <row r="727" spans="1:11" s="21" customFormat="1" ht="134.25" customHeight="1">
      <c r="A727" s="86">
        <v>12</v>
      </c>
      <c r="B727" s="67" t="s">
        <v>1684</v>
      </c>
      <c r="C727" s="99">
        <v>32545.07</v>
      </c>
      <c r="D727" s="99">
        <v>0</v>
      </c>
      <c r="E727" s="85">
        <v>39904</v>
      </c>
      <c r="F727" s="302"/>
      <c r="G727" s="93" t="s">
        <v>380</v>
      </c>
      <c r="H727" s="73" t="s">
        <v>82</v>
      </c>
      <c r="I727" s="30"/>
      <c r="J727" s="30"/>
      <c r="K727" s="30"/>
    </row>
    <row r="728" spans="1:11" s="21" customFormat="1" ht="134.25" customHeight="1">
      <c r="A728" s="86">
        <v>13</v>
      </c>
      <c r="B728" s="67" t="s">
        <v>1679</v>
      </c>
      <c r="C728" s="99">
        <v>6978.21</v>
      </c>
      <c r="D728" s="99">
        <v>0</v>
      </c>
      <c r="E728" s="85">
        <v>40168</v>
      </c>
      <c r="F728" s="302"/>
      <c r="G728" s="93" t="s">
        <v>380</v>
      </c>
      <c r="H728" s="73" t="s">
        <v>82</v>
      </c>
      <c r="I728" s="30"/>
      <c r="J728" s="30"/>
      <c r="K728" s="30"/>
    </row>
    <row r="729" spans="1:11" s="21" customFormat="1" ht="133.5" customHeight="1">
      <c r="A729" s="86">
        <v>14</v>
      </c>
      <c r="B729" s="67" t="s">
        <v>1686</v>
      </c>
      <c r="C729" s="99">
        <v>7081.06</v>
      </c>
      <c r="D729" s="99">
        <v>0</v>
      </c>
      <c r="E729" s="85">
        <v>40168</v>
      </c>
      <c r="F729" s="302"/>
      <c r="G729" s="93" t="s">
        <v>380</v>
      </c>
      <c r="H729" s="73" t="s">
        <v>82</v>
      </c>
      <c r="I729" s="30"/>
      <c r="J729" s="30"/>
      <c r="K729" s="30"/>
    </row>
    <row r="730" spans="1:11" s="21" customFormat="1" ht="137.25" customHeight="1">
      <c r="A730" s="86">
        <v>15</v>
      </c>
      <c r="B730" s="67" t="s">
        <v>1679</v>
      </c>
      <c r="C730" s="99">
        <v>11265.21</v>
      </c>
      <c r="D730" s="99">
        <v>0</v>
      </c>
      <c r="E730" s="85">
        <v>40175</v>
      </c>
      <c r="F730" s="302"/>
      <c r="G730" s="93" t="s">
        <v>380</v>
      </c>
      <c r="H730" s="73" t="s">
        <v>82</v>
      </c>
      <c r="I730" s="30"/>
      <c r="J730" s="30"/>
      <c r="K730" s="30"/>
    </row>
    <row r="731" spans="1:11" s="21" customFormat="1" ht="134.25" customHeight="1">
      <c r="A731" s="86">
        <v>16</v>
      </c>
      <c r="B731" s="67" t="s">
        <v>1686</v>
      </c>
      <c r="C731" s="99">
        <v>6702.45</v>
      </c>
      <c r="D731" s="99">
        <v>0</v>
      </c>
      <c r="E731" s="85">
        <v>40175</v>
      </c>
      <c r="F731" s="302"/>
      <c r="G731" s="93" t="s">
        <v>380</v>
      </c>
      <c r="H731" s="73" t="s">
        <v>82</v>
      </c>
      <c r="I731" s="30"/>
      <c r="J731" s="30"/>
      <c r="K731" s="30"/>
    </row>
    <row r="732" spans="1:11" s="21" customFormat="1" ht="141" customHeight="1">
      <c r="A732" s="86">
        <v>17</v>
      </c>
      <c r="B732" s="67" t="s">
        <v>1688</v>
      </c>
      <c r="C732" s="99">
        <v>14446.33</v>
      </c>
      <c r="D732" s="99">
        <v>0</v>
      </c>
      <c r="E732" s="85">
        <v>40325</v>
      </c>
      <c r="F732" s="302"/>
      <c r="G732" s="93" t="s">
        <v>380</v>
      </c>
      <c r="H732" s="73" t="s">
        <v>82</v>
      </c>
      <c r="I732" s="30"/>
      <c r="J732" s="30"/>
      <c r="K732" s="30"/>
    </row>
    <row r="733" spans="1:11" s="21" customFormat="1" ht="137.25" customHeight="1">
      <c r="A733" s="86">
        <v>18</v>
      </c>
      <c r="B733" s="67" t="s">
        <v>1689</v>
      </c>
      <c r="C733" s="99">
        <v>14349.91</v>
      </c>
      <c r="D733" s="99">
        <v>0</v>
      </c>
      <c r="E733" s="85">
        <v>40325</v>
      </c>
      <c r="F733" s="302"/>
      <c r="G733" s="93" t="s">
        <v>380</v>
      </c>
      <c r="H733" s="73" t="s">
        <v>82</v>
      </c>
      <c r="I733" s="30"/>
      <c r="J733" s="30"/>
      <c r="K733" s="30"/>
    </row>
    <row r="734" spans="1:11" s="21" customFormat="1" ht="140.25" customHeight="1">
      <c r="A734" s="86">
        <v>19</v>
      </c>
      <c r="B734" s="67" t="s">
        <v>1689</v>
      </c>
      <c r="C734" s="99">
        <v>44254.88</v>
      </c>
      <c r="D734" s="99">
        <v>0</v>
      </c>
      <c r="E734" s="85">
        <v>40347</v>
      </c>
      <c r="F734" s="302"/>
      <c r="G734" s="93" t="s">
        <v>380</v>
      </c>
      <c r="H734" s="73" t="s">
        <v>82</v>
      </c>
      <c r="I734" s="30"/>
      <c r="J734" s="30"/>
      <c r="K734" s="30"/>
    </row>
    <row r="735" spans="1:11" s="21" customFormat="1" ht="141" customHeight="1">
      <c r="A735" s="86">
        <v>20</v>
      </c>
      <c r="B735" s="67" t="s">
        <v>1688</v>
      </c>
      <c r="C735" s="99">
        <v>46082.12</v>
      </c>
      <c r="D735" s="99">
        <v>0</v>
      </c>
      <c r="E735" s="85">
        <v>40347</v>
      </c>
      <c r="F735" s="302"/>
      <c r="G735" s="93" t="s">
        <v>380</v>
      </c>
      <c r="H735" s="73" t="s">
        <v>82</v>
      </c>
      <c r="I735" s="30"/>
      <c r="J735" s="30"/>
      <c r="K735" s="30"/>
    </row>
    <row r="736" spans="1:11" s="21" customFormat="1" ht="137.25" customHeight="1">
      <c r="A736" s="86">
        <v>21</v>
      </c>
      <c r="B736" s="67" t="s">
        <v>1681</v>
      </c>
      <c r="C736" s="99">
        <v>45202</v>
      </c>
      <c r="D736" s="99">
        <v>0</v>
      </c>
      <c r="E736" s="85">
        <v>40543</v>
      </c>
      <c r="F736" s="302"/>
      <c r="G736" s="93" t="s">
        <v>380</v>
      </c>
      <c r="H736" s="73" t="s">
        <v>82</v>
      </c>
      <c r="I736" s="30"/>
      <c r="J736" s="30"/>
      <c r="K736" s="30"/>
    </row>
    <row r="737" spans="1:11" s="21" customFormat="1" ht="137.25" customHeight="1">
      <c r="A737" s="86">
        <v>22</v>
      </c>
      <c r="B737" s="67" t="s">
        <v>1687</v>
      </c>
      <c r="C737" s="99">
        <f>35807-2793.52</f>
        <v>33013.48</v>
      </c>
      <c r="D737" s="99">
        <v>0</v>
      </c>
      <c r="E737" s="85">
        <v>40543</v>
      </c>
      <c r="F737" s="302"/>
      <c r="G737" s="93" t="s">
        <v>380</v>
      </c>
      <c r="H737" s="73" t="s">
        <v>82</v>
      </c>
      <c r="I737" s="30"/>
      <c r="J737" s="30"/>
      <c r="K737" s="30"/>
    </row>
    <row r="738" spans="1:11" s="21" customFormat="1" ht="141" customHeight="1">
      <c r="A738" s="86">
        <v>23</v>
      </c>
      <c r="B738" s="67" t="s">
        <v>1689</v>
      </c>
      <c r="C738" s="99">
        <v>10279.34</v>
      </c>
      <c r="D738" s="99">
        <v>0</v>
      </c>
      <c r="E738" s="85">
        <v>40582</v>
      </c>
      <c r="F738" s="302"/>
      <c r="G738" s="93" t="s">
        <v>380</v>
      </c>
      <c r="H738" s="73" t="s">
        <v>82</v>
      </c>
      <c r="I738" s="30"/>
      <c r="J738" s="30"/>
      <c r="K738" s="30"/>
    </row>
    <row r="739" spans="1:11" s="21" customFormat="1" ht="137.25" customHeight="1">
      <c r="A739" s="86">
        <v>24</v>
      </c>
      <c r="B739" s="67" t="s">
        <v>1688</v>
      </c>
      <c r="C739" s="99">
        <v>8067.17</v>
      </c>
      <c r="D739" s="99">
        <v>0</v>
      </c>
      <c r="E739" s="85">
        <v>40582</v>
      </c>
      <c r="F739" s="302"/>
      <c r="G739" s="93" t="s">
        <v>380</v>
      </c>
      <c r="H739" s="73" t="s">
        <v>82</v>
      </c>
      <c r="I739" s="30"/>
      <c r="J739" s="30"/>
      <c r="K739" s="30"/>
    </row>
    <row r="740" spans="1:8" ht="137.25" customHeight="1">
      <c r="A740" s="86">
        <v>25</v>
      </c>
      <c r="B740" s="90" t="s">
        <v>1645</v>
      </c>
      <c r="C740" s="91">
        <v>43577</v>
      </c>
      <c r="D740" s="99">
        <v>0</v>
      </c>
      <c r="E740" s="117" t="s">
        <v>1646</v>
      </c>
      <c r="F740" s="302"/>
      <c r="G740" s="93" t="s">
        <v>380</v>
      </c>
      <c r="H740" s="73" t="s">
        <v>82</v>
      </c>
    </row>
    <row r="741" spans="1:8" ht="140.25" customHeight="1">
      <c r="A741" s="86">
        <v>26</v>
      </c>
      <c r="B741" s="90" t="s">
        <v>1649</v>
      </c>
      <c r="C741" s="118">
        <v>64653</v>
      </c>
      <c r="D741" s="99">
        <v>0</v>
      </c>
      <c r="E741" s="117" t="s">
        <v>1646</v>
      </c>
      <c r="F741" s="302"/>
      <c r="G741" s="93" t="s">
        <v>380</v>
      </c>
      <c r="H741" s="73" t="s">
        <v>82</v>
      </c>
    </row>
    <row r="742" spans="1:8" ht="140.25" customHeight="1">
      <c r="A742" s="86">
        <v>27</v>
      </c>
      <c r="B742" s="90" t="s">
        <v>1650</v>
      </c>
      <c r="C742" s="118">
        <f>75000-3930.84</f>
        <v>71069.16</v>
      </c>
      <c r="D742" s="99">
        <v>0</v>
      </c>
      <c r="E742" s="117" t="s">
        <v>1648</v>
      </c>
      <c r="F742" s="302"/>
      <c r="G742" s="93" t="s">
        <v>380</v>
      </c>
      <c r="H742" s="73" t="s">
        <v>82</v>
      </c>
    </row>
    <row r="743" spans="1:8" ht="136.5" customHeight="1">
      <c r="A743" s="86">
        <v>28</v>
      </c>
      <c r="B743" s="90" t="s">
        <v>1647</v>
      </c>
      <c r="C743" s="91">
        <v>11500</v>
      </c>
      <c r="D743" s="99">
        <v>0</v>
      </c>
      <c r="E743" s="117" t="s">
        <v>1648</v>
      </c>
      <c r="F743" s="302"/>
      <c r="G743" s="93" t="s">
        <v>380</v>
      </c>
      <c r="H743" s="73" t="s">
        <v>82</v>
      </c>
    </row>
    <row r="744" spans="1:11" s="21" customFormat="1" ht="139.5" customHeight="1">
      <c r="A744" s="86">
        <v>29</v>
      </c>
      <c r="B744" s="67" t="s">
        <v>1679</v>
      </c>
      <c r="C744" s="99">
        <v>33772.66</v>
      </c>
      <c r="D744" s="99">
        <v>0</v>
      </c>
      <c r="E744" s="85">
        <v>41467</v>
      </c>
      <c r="F744" s="302"/>
      <c r="G744" s="93" t="s">
        <v>380</v>
      </c>
      <c r="H744" s="73" t="s">
        <v>82</v>
      </c>
      <c r="I744" s="30"/>
      <c r="J744" s="30"/>
      <c r="K744" s="30"/>
    </row>
    <row r="745" spans="1:11" s="21" customFormat="1" ht="137.25" customHeight="1">
      <c r="A745" s="86">
        <v>30</v>
      </c>
      <c r="B745" s="67" t="s">
        <v>1684</v>
      </c>
      <c r="C745" s="99">
        <v>5565</v>
      </c>
      <c r="D745" s="99">
        <v>0</v>
      </c>
      <c r="E745" s="85">
        <v>41467</v>
      </c>
      <c r="F745" s="302"/>
      <c r="G745" s="93" t="s">
        <v>380</v>
      </c>
      <c r="H745" s="73" t="s">
        <v>82</v>
      </c>
      <c r="I745" s="30"/>
      <c r="J745" s="30"/>
      <c r="K745" s="30"/>
    </row>
    <row r="746" spans="1:8" ht="139.5" customHeight="1">
      <c r="A746" s="86">
        <v>31</v>
      </c>
      <c r="B746" s="90" t="s">
        <v>1651</v>
      </c>
      <c r="C746" s="118">
        <v>1527</v>
      </c>
      <c r="D746" s="99">
        <v>0</v>
      </c>
      <c r="E746" s="117" t="s">
        <v>1652</v>
      </c>
      <c r="F746" s="302"/>
      <c r="G746" s="93" t="s">
        <v>380</v>
      </c>
      <c r="H746" s="73" t="s">
        <v>82</v>
      </c>
    </row>
    <row r="747" spans="1:8" ht="138" customHeight="1">
      <c r="A747" s="86">
        <v>32</v>
      </c>
      <c r="B747" s="90" t="s">
        <v>1653</v>
      </c>
      <c r="C747" s="118">
        <v>3660</v>
      </c>
      <c r="D747" s="99">
        <v>0</v>
      </c>
      <c r="E747" s="117" t="s">
        <v>1652</v>
      </c>
      <c r="F747" s="302"/>
      <c r="G747" s="93" t="s">
        <v>380</v>
      </c>
      <c r="H747" s="73" t="s">
        <v>82</v>
      </c>
    </row>
    <row r="748" spans="1:8" ht="153.75" customHeight="1">
      <c r="A748" s="86">
        <v>33</v>
      </c>
      <c r="B748" s="90" t="s">
        <v>1236</v>
      </c>
      <c r="C748" s="118">
        <v>12453.83</v>
      </c>
      <c r="D748" s="99">
        <v>0</v>
      </c>
      <c r="E748" s="117" t="s">
        <v>1652</v>
      </c>
      <c r="F748" s="302"/>
      <c r="G748" s="93" t="s">
        <v>380</v>
      </c>
      <c r="H748" s="73" t="s">
        <v>82</v>
      </c>
    </row>
    <row r="749" spans="1:8" ht="142.5" customHeight="1">
      <c r="A749" s="86">
        <v>34</v>
      </c>
      <c r="B749" s="90" t="s">
        <v>1239</v>
      </c>
      <c r="C749" s="118">
        <v>14445.79</v>
      </c>
      <c r="D749" s="99">
        <v>0</v>
      </c>
      <c r="E749" s="117" t="s">
        <v>1240</v>
      </c>
      <c r="F749" s="302"/>
      <c r="G749" s="93" t="s">
        <v>380</v>
      </c>
      <c r="H749" s="73" t="s">
        <v>82</v>
      </c>
    </row>
    <row r="750" spans="1:8" ht="135" customHeight="1">
      <c r="A750" s="86">
        <v>35</v>
      </c>
      <c r="B750" s="90" t="s">
        <v>1241</v>
      </c>
      <c r="C750" s="118">
        <v>75000</v>
      </c>
      <c r="D750" s="99">
        <v>0</v>
      </c>
      <c r="E750" s="117" t="s">
        <v>1240</v>
      </c>
      <c r="F750" s="302"/>
      <c r="G750" s="93" t="s">
        <v>380</v>
      </c>
      <c r="H750" s="73" t="s">
        <v>82</v>
      </c>
    </row>
    <row r="751" spans="1:8" ht="136.5" customHeight="1">
      <c r="A751" s="86">
        <v>36</v>
      </c>
      <c r="B751" s="90" t="s">
        <v>1244</v>
      </c>
      <c r="C751" s="118">
        <v>2725</v>
      </c>
      <c r="D751" s="99">
        <v>0</v>
      </c>
      <c r="E751" s="117" t="s">
        <v>1245</v>
      </c>
      <c r="F751" s="302"/>
      <c r="G751" s="93" t="s">
        <v>380</v>
      </c>
      <c r="H751" s="73" t="s">
        <v>82</v>
      </c>
    </row>
    <row r="752" spans="1:8" ht="132" customHeight="1">
      <c r="A752" s="86">
        <v>37</v>
      </c>
      <c r="B752" s="90" t="s">
        <v>1242</v>
      </c>
      <c r="C752" s="118">
        <v>20000</v>
      </c>
      <c r="D752" s="99">
        <v>0</v>
      </c>
      <c r="E752" s="117" t="s">
        <v>1243</v>
      </c>
      <c r="F752" s="302"/>
      <c r="G752" s="93" t="s">
        <v>380</v>
      </c>
      <c r="H752" s="73" t="s">
        <v>82</v>
      </c>
    </row>
    <row r="753" spans="1:8" ht="147" customHeight="1">
      <c r="A753" s="86">
        <v>38</v>
      </c>
      <c r="B753" s="81" t="s">
        <v>1643</v>
      </c>
      <c r="C753" s="99">
        <v>20000</v>
      </c>
      <c r="D753" s="99">
        <v>0</v>
      </c>
      <c r="E753" s="85">
        <v>41841</v>
      </c>
      <c r="F753" s="302" t="s">
        <v>1644</v>
      </c>
      <c r="G753" s="93" t="s">
        <v>380</v>
      </c>
      <c r="H753" s="73" t="s">
        <v>82</v>
      </c>
    </row>
    <row r="754" spans="1:8" ht="150" customHeight="1">
      <c r="A754" s="86">
        <v>39</v>
      </c>
      <c r="B754" s="90" t="s">
        <v>1237</v>
      </c>
      <c r="C754" s="118">
        <v>90000</v>
      </c>
      <c r="D754" s="99">
        <v>0</v>
      </c>
      <c r="E754" s="117" t="s">
        <v>1238</v>
      </c>
      <c r="F754" s="302"/>
      <c r="G754" s="93" t="s">
        <v>380</v>
      </c>
      <c r="H754" s="73" t="s">
        <v>82</v>
      </c>
    </row>
    <row r="755" spans="1:8" ht="132.75" customHeight="1">
      <c r="A755" s="86">
        <v>40</v>
      </c>
      <c r="B755" s="90" t="s">
        <v>1227</v>
      </c>
      <c r="C755" s="118">
        <v>4430</v>
      </c>
      <c r="D755" s="99">
        <v>0</v>
      </c>
      <c r="E755" s="117" t="s">
        <v>1228</v>
      </c>
      <c r="F755" s="302"/>
      <c r="G755" s="93" t="s">
        <v>380</v>
      </c>
      <c r="H755" s="73" t="s">
        <v>82</v>
      </c>
    </row>
    <row r="756" spans="1:8" ht="142.5" customHeight="1">
      <c r="A756" s="86">
        <v>41</v>
      </c>
      <c r="B756" s="90" t="s">
        <v>1246</v>
      </c>
      <c r="C756" s="118">
        <v>6860</v>
      </c>
      <c r="D756" s="99">
        <v>0</v>
      </c>
      <c r="E756" s="117" t="s">
        <v>1228</v>
      </c>
      <c r="F756" s="302"/>
      <c r="G756" s="93" t="s">
        <v>380</v>
      </c>
      <c r="H756" s="73" t="s">
        <v>82</v>
      </c>
    </row>
    <row r="757" spans="1:8" ht="132.75" customHeight="1">
      <c r="A757" s="86">
        <v>42</v>
      </c>
      <c r="B757" s="90" t="s">
        <v>1225</v>
      </c>
      <c r="C757" s="118">
        <v>6453</v>
      </c>
      <c r="D757" s="99">
        <v>0</v>
      </c>
      <c r="E757" s="117" t="s">
        <v>1226</v>
      </c>
      <c r="F757" s="302"/>
      <c r="G757" s="93" t="s">
        <v>380</v>
      </c>
      <c r="H757" s="73" t="s">
        <v>82</v>
      </c>
    </row>
    <row r="758" spans="1:9" ht="140.25" customHeight="1">
      <c r="A758" s="86">
        <v>43</v>
      </c>
      <c r="B758" s="90" t="s">
        <v>1247</v>
      </c>
      <c r="C758" s="133">
        <v>75</v>
      </c>
      <c r="D758" s="99">
        <v>0</v>
      </c>
      <c r="E758" s="117" t="s">
        <v>1248</v>
      </c>
      <c r="F758" s="302"/>
      <c r="G758" s="93" t="s">
        <v>380</v>
      </c>
      <c r="H758" s="73" t="s">
        <v>82</v>
      </c>
      <c r="I758" s="23" t="s">
        <v>1249</v>
      </c>
    </row>
    <row r="759" spans="1:8" ht="140.25" customHeight="1">
      <c r="A759" s="86">
        <v>44</v>
      </c>
      <c r="B759" s="90" t="s">
        <v>1250</v>
      </c>
      <c r="C759" s="133">
        <v>75</v>
      </c>
      <c r="D759" s="99">
        <v>0</v>
      </c>
      <c r="E759" s="117" t="s">
        <v>1248</v>
      </c>
      <c r="F759" s="302"/>
      <c r="G759" s="93" t="s">
        <v>380</v>
      </c>
      <c r="H759" s="73" t="s">
        <v>82</v>
      </c>
    </row>
    <row r="760" spans="1:8" ht="132.75" customHeight="1">
      <c r="A760" s="86">
        <v>45</v>
      </c>
      <c r="B760" s="90" t="s">
        <v>1251</v>
      </c>
      <c r="C760" s="133">
        <v>75</v>
      </c>
      <c r="D760" s="99">
        <v>0</v>
      </c>
      <c r="E760" s="117" t="s">
        <v>1248</v>
      </c>
      <c r="F760" s="302"/>
      <c r="G760" s="93" t="s">
        <v>380</v>
      </c>
      <c r="H760" s="73" t="s">
        <v>82</v>
      </c>
    </row>
    <row r="761" spans="1:8" ht="137.25" customHeight="1">
      <c r="A761" s="86">
        <v>46</v>
      </c>
      <c r="B761" s="90" t="s">
        <v>1252</v>
      </c>
      <c r="C761" s="133">
        <v>75</v>
      </c>
      <c r="D761" s="99">
        <v>0</v>
      </c>
      <c r="E761" s="117" t="s">
        <v>1248</v>
      </c>
      <c r="F761" s="302"/>
      <c r="G761" s="93" t="s">
        <v>380</v>
      </c>
      <c r="H761" s="73" t="s">
        <v>82</v>
      </c>
    </row>
    <row r="762" spans="1:8" ht="144" customHeight="1">
      <c r="A762" s="86">
        <v>47</v>
      </c>
      <c r="B762" s="90" t="s">
        <v>1229</v>
      </c>
      <c r="C762" s="133">
        <v>322.73</v>
      </c>
      <c r="D762" s="99">
        <v>0</v>
      </c>
      <c r="E762" s="117" t="s">
        <v>1230</v>
      </c>
      <c r="F762" s="302"/>
      <c r="G762" s="93" t="s">
        <v>380</v>
      </c>
      <c r="H762" s="73" t="s">
        <v>82</v>
      </c>
    </row>
    <row r="763" spans="1:8" ht="139.5" customHeight="1">
      <c r="A763" s="86">
        <v>48</v>
      </c>
      <c r="B763" s="90" t="s">
        <v>1231</v>
      </c>
      <c r="C763" s="133">
        <v>322.73</v>
      </c>
      <c r="D763" s="99">
        <v>0</v>
      </c>
      <c r="E763" s="117" t="s">
        <v>1230</v>
      </c>
      <c r="F763" s="302"/>
      <c r="G763" s="93" t="s">
        <v>380</v>
      </c>
      <c r="H763" s="73" t="s">
        <v>82</v>
      </c>
    </row>
    <row r="764" spans="1:8" ht="134.25" customHeight="1">
      <c r="A764" s="86">
        <v>49</v>
      </c>
      <c r="B764" s="90" t="s">
        <v>1232</v>
      </c>
      <c r="C764" s="133">
        <v>322.73</v>
      </c>
      <c r="D764" s="99">
        <v>0</v>
      </c>
      <c r="E764" s="117" t="s">
        <v>1230</v>
      </c>
      <c r="F764" s="302"/>
      <c r="G764" s="93" t="s">
        <v>380</v>
      </c>
      <c r="H764" s="73" t="s">
        <v>82</v>
      </c>
    </row>
    <row r="765" spans="1:8" ht="138.75" customHeight="1">
      <c r="A765" s="86">
        <v>50</v>
      </c>
      <c r="B765" s="90" t="s">
        <v>1233</v>
      </c>
      <c r="C765" s="133">
        <v>322.7</v>
      </c>
      <c r="D765" s="99">
        <v>0</v>
      </c>
      <c r="E765" s="117" t="s">
        <v>1230</v>
      </c>
      <c r="F765" s="302"/>
      <c r="G765" s="93" t="s">
        <v>380</v>
      </c>
      <c r="H765" s="73" t="s">
        <v>82</v>
      </c>
    </row>
    <row r="766" spans="1:8" ht="142.5" customHeight="1">
      <c r="A766" s="86">
        <v>51</v>
      </c>
      <c r="B766" s="90" t="s">
        <v>1253</v>
      </c>
      <c r="C766" s="118">
        <v>26386</v>
      </c>
      <c r="D766" s="99">
        <v>0</v>
      </c>
      <c r="E766" s="117" t="s">
        <v>1254</v>
      </c>
      <c r="F766" s="302"/>
      <c r="G766" s="93" t="s">
        <v>380</v>
      </c>
      <c r="H766" s="73" t="s">
        <v>82</v>
      </c>
    </row>
    <row r="767" spans="1:8" ht="138" customHeight="1">
      <c r="A767" s="86">
        <v>52</v>
      </c>
      <c r="B767" s="90" t="s">
        <v>1255</v>
      </c>
      <c r="C767" s="118">
        <v>2300.01</v>
      </c>
      <c r="D767" s="99">
        <v>0</v>
      </c>
      <c r="E767" s="117" t="s">
        <v>1254</v>
      </c>
      <c r="F767" s="302"/>
      <c r="G767" s="93" t="s">
        <v>380</v>
      </c>
      <c r="H767" s="73" t="s">
        <v>82</v>
      </c>
    </row>
    <row r="768" spans="1:8" ht="136.5" customHeight="1">
      <c r="A768" s="86">
        <v>53</v>
      </c>
      <c r="B768" s="90" t="s">
        <v>1256</v>
      </c>
      <c r="C768" s="118">
        <v>2300.01</v>
      </c>
      <c r="D768" s="99">
        <v>0</v>
      </c>
      <c r="E768" s="117" t="s">
        <v>1254</v>
      </c>
      <c r="F768" s="302"/>
      <c r="G768" s="93" t="s">
        <v>380</v>
      </c>
      <c r="H768" s="73" t="s">
        <v>82</v>
      </c>
    </row>
    <row r="769" spans="1:8" ht="138.75" customHeight="1">
      <c r="A769" s="86">
        <v>54</v>
      </c>
      <c r="B769" s="90" t="s">
        <v>1257</v>
      </c>
      <c r="C769" s="118">
        <v>2300.01</v>
      </c>
      <c r="D769" s="99">
        <v>0</v>
      </c>
      <c r="E769" s="117" t="s">
        <v>1254</v>
      </c>
      <c r="F769" s="302"/>
      <c r="G769" s="93" t="s">
        <v>380</v>
      </c>
      <c r="H769" s="73" t="s">
        <v>82</v>
      </c>
    </row>
    <row r="770" spans="1:8" ht="142.5" customHeight="1">
      <c r="A770" s="86">
        <v>55</v>
      </c>
      <c r="B770" s="90" t="s">
        <v>1258</v>
      </c>
      <c r="C770" s="118">
        <v>2300.01</v>
      </c>
      <c r="D770" s="99">
        <v>0</v>
      </c>
      <c r="E770" s="117" t="s">
        <v>1254</v>
      </c>
      <c r="F770" s="302"/>
      <c r="G770" s="93" t="s">
        <v>380</v>
      </c>
      <c r="H770" s="73" t="s">
        <v>82</v>
      </c>
    </row>
    <row r="771" spans="1:8" ht="135" customHeight="1">
      <c r="A771" s="86">
        <v>56</v>
      </c>
      <c r="B771" s="90" t="s">
        <v>1259</v>
      </c>
      <c r="C771" s="133">
        <v>900</v>
      </c>
      <c r="D771" s="99">
        <v>0</v>
      </c>
      <c r="E771" s="117" t="s">
        <v>1254</v>
      </c>
      <c r="F771" s="302"/>
      <c r="G771" s="93" t="s">
        <v>380</v>
      </c>
      <c r="H771" s="73" t="s">
        <v>82</v>
      </c>
    </row>
    <row r="772" spans="1:8" ht="144" customHeight="1">
      <c r="A772" s="86">
        <v>57</v>
      </c>
      <c r="B772" s="90" t="s">
        <v>1260</v>
      </c>
      <c r="C772" s="133">
        <v>900</v>
      </c>
      <c r="D772" s="99">
        <v>0</v>
      </c>
      <c r="E772" s="117" t="s">
        <v>1254</v>
      </c>
      <c r="F772" s="302"/>
      <c r="G772" s="93" t="s">
        <v>380</v>
      </c>
      <c r="H772" s="73" t="s">
        <v>82</v>
      </c>
    </row>
    <row r="773" spans="1:8" ht="138.75" customHeight="1">
      <c r="A773" s="86">
        <v>58</v>
      </c>
      <c r="B773" s="90" t="s">
        <v>1261</v>
      </c>
      <c r="C773" s="133">
        <v>900</v>
      </c>
      <c r="D773" s="99">
        <v>0</v>
      </c>
      <c r="E773" s="117" t="s">
        <v>1254</v>
      </c>
      <c r="F773" s="302"/>
      <c r="G773" s="93" t="s">
        <v>380</v>
      </c>
      <c r="H773" s="73" t="s">
        <v>82</v>
      </c>
    </row>
    <row r="774" spans="1:8" ht="144" customHeight="1">
      <c r="A774" s="86">
        <v>59</v>
      </c>
      <c r="B774" s="90" t="s">
        <v>1262</v>
      </c>
      <c r="C774" s="118">
        <v>30000</v>
      </c>
      <c r="D774" s="99">
        <v>0</v>
      </c>
      <c r="E774" s="117" t="s">
        <v>1263</v>
      </c>
      <c r="F774" s="302"/>
      <c r="G774" s="93" t="s">
        <v>380</v>
      </c>
      <c r="H774" s="73" t="s">
        <v>82</v>
      </c>
    </row>
    <row r="775" spans="1:8" ht="144" customHeight="1">
      <c r="A775" s="86">
        <v>60</v>
      </c>
      <c r="B775" s="90" t="s">
        <v>1264</v>
      </c>
      <c r="C775" s="118">
        <v>8505</v>
      </c>
      <c r="D775" s="99">
        <v>0</v>
      </c>
      <c r="E775" s="117" t="s">
        <v>1265</v>
      </c>
      <c r="F775" s="302"/>
      <c r="G775" s="93" t="s">
        <v>380</v>
      </c>
      <c r="H775" s="73" t="s">
        <v>82</v>
      </c>
    </row>
    <row r="776" spans="1:8" ht="140.25" customHeight="1">
      <c r="A776" s="86">
        <v>61</v>
      </c>
      <c r="B776" s="81" t="s">
        <v>1266</v>
      </c>
      <c r="C776" s="99">
        <v>32514.04</v>
      </c>
      <c r="D776" s="99">
        <v>0</v>
      </c>
      <c r="E776" s="85">
        <v>42892</v>
      </c>
      <c r="F776" s="302"/>
      <c r="G776" s="93" t="s">
        <v>380</v>
      </c>
      <c r="H776" s="73" t="s">
        <v>82</v>
      </c>
    </row>
    <row r="777" spans="1:8" ht="149.25" customHeight="1">
      <c r="A777" s="86">
        <v>62</v>
      </c>
      <c r="B777" s="90" t="s">
        <v>1234</v>
      </c>
      <c r="C777" s="118">
        <v>32514.04</v>
      </c>
      <c r="D777" s="99">
        <v>0</v>
      </c>
      <c r="E777" s="117" t="s">
        <v>1235</v>
      </c>
      <c r="F777" s="302"/>
      <c r="G777" s="93" t="s">
        <v>380</v>
      </c>
      <c r="H777" s="73" t="s">
        <v>82</v>
      </c>
    </row>
    <row r="778" spans="1:8" ht="136.5" customHeight="1">
      <c r="A778" s="86">
        <v>63</v>
      </c>
      <c r="B778" s="90" t="s">
        <v>1017</v>
      </c>
      <c r="C778" s="118">
        <v>109053</v>
      </c>
      <c r="D778" s="118">
        <v>0</v>
      </c>
      <c r="E778" s="85">
        <v>43130</v>
      </c>
      <c r="F778" s="302" t="s">
        <v>1018</v>
      </c>
      <c r="G778" s="93" t="s">
        <v>380</v>
      </c>
      <c r="H778" s="73"/>
    </row>
    <row r="779" spans="1:8" ht="134.25" customHeight="1">
      <c r="A779" s="86">
        <v>64</v>
      </c>
      <c r="B779" s="90" t="s">
        <v>1019</v>
      </c>
      <c r="C779" s="118">
        <v>12131</v>
      </c>
      <c r="D779" s="118">
        <v>0</v>
      </c>
      <c r="E779" s="85">
        <v>43130</v>
      </c>
      <c r="F779" s="302" t="s">
        <v>1018</v>
      </c>
      <c r="G779" s="93" t="s">
        <v>380</v>
      </c>
      <c r="H779" s="73"/>
    </row>
    <row r="780" spans="1:8" ht="136.5" customHeight="1">
      <c r="A780" s="86">
        <v>65</v>
      </c>
      <c r="B780" s="320" t="s">
        <v>2335</v>
      </c>
      <c r="C780" s="321">
        <v>3120.48</v>
      </c>
      <c r="D780" s="321">
        <v>0</v>
      </c>
      <c r="E780" s="322">
        <v>43497</v>
      </c>
      <c r="F780" s="323" t="s">
        <v>2336</v>
      </c>
      <c r="G780" s="324" t="s">
        <v>380</v>
      </c>
      <c r="H780" s="73"/>
    </row>
    <row r="781" spans="1:8" ht="136.5" customHeight="1">
      <c r="A781" s="86">
        <v>66</v>
      </c>
      <c r="B781" s="339" t="s">
        <v>2337</v>
      </c>
      <c r="C781" s="340">
        <v>45062.4</v>
      </c>
      <c r="D781" s="340">
        <v>0</v>
      </c>
      <c r="E781" s="341">
        <v>43507</v>
      </c>
      <c r="F781" s="342" t="s">
        <v>2338</v>
      </c>
      <c r="G781" s="337" t="s">
        <v>380</v>
      </c>
      <c r="H781" s="343"/>
    </row>
    <row r="782" spans="1:8" ht="141.75" customHeight="1">
      <c r="A782" s="86">
        <v>67</v>
      </c>
      <c r="B782" s="319" t="s">
        <v>1865</v>
      </c>
      <c r="C782" s="344">
        <v>104281</v>
      </c>
      <c r="D782" s="344">
        <v>0</v>
      </c>
      <c r="E782" s="345">
        <v>43647</v>
      </c>
      <c r="F782" s="342" t="s">
        <v>1866</v>
      </c>
      <c r="G782" s="337" t="s">
        <v>380</v>
      </c>
      <c r="H782" s="73"/>
    </row>
    <row r="783" spans="1:8" ht="131.25" customHeight="1">
      <c r="A783" s="86">
        <v>68</v>
      </c>
      <c r="B783" s="319" t="s">
        <v>872</v>
      </c>
      <c r="C783" s="344">
        <v>2680</v>
      </c>
      <c r="D783" s="344">
        <v>0</v>
      </c>
      <c r="E783" s="345">
        <v>43844</v>
      </c>
      <c r="F783" s="342" t="s">
        <v>873</v>
      </c>
      <c r="G783" s="337" t="s">
        <v>380</v>
      </c>
      <c r="H783" s="73"/>
    </row>
    <row r="784" spans="1:8" ht="141.75" customHeight="1">
      <c r="A784" s="86">
        <v>69</v>
      </c>
      <c r="B784" s="319" t="s">
        <v>874</v>
      </c>
      <c r="C784" s="344">
        <v>9336</v>
      </c>
      <c r="D784" s="344">
        <v>0</v>
      </c>
      <c r="E784" s="345">
        <v>43844</v>
      </c>
      <c r="F784" s="342" t="s">
        <v>873</v>
      </c>
      <c r="G784" s="337" t="s">
        <v>380</v>
      </c>
      <c r="H784" s="73"/>
    </row>
    <row r="785" spans="1:8" ht="135.75" customHeight="1">
      <c r="A785" s="86">
        <v>70</v>
      </c>
      <c r="B785" s="319" t="s">
        <v>875</v>
      </c>
      <c r="C785" s="344">
        <v>17686.8</v>
      </c>
      <c r="D785" s="344">
        <v>0</v>
      </c>
      <c r="E785" s="345">
        <v>43844</v>
      </c>
      <c r="F785" s="342" t="s">
        <v>873</v>
      </c>
      <c r="G785" s="337" t="s">
        <v>380</v>
      </c>
      <c r="H785" s="73"/>
    </row>
    <row r="786" spans="1:8" ht="21" customHeight="1">
      <c r="A786" s="86"/>
      <c r="B786" s="81" t="s">
        <v>532</v>
      </c>
      <c r="C786" s="134">
        <f>SUM(C716:C779)+C780+C781+C782+C785+C784+C783</f>
        <v>1935048.4999999998</v>
      </c>
      <c r="D786" s="134">
        <f>SUM(D716:D776)+D782+D785+D784+D783</f>
        <v>0</v>
      </c>
      <c r="E786" s="85"/>
      <c r="F786" s="302"/>
      <c r="G786" s="93"/>
      <c r="H786" s="73"/>
    </row>
    <row r="787" spans="1:8" ht="15" customHeight="1">
      <c r="A787" s="63"/>
      <c r="B787" s="77" t="s">
        <v>1267</v>
      </c>
      <c r="C787" s="62"/>
      <c r="D787" s="62"/>
      <c r="E787" s="63"/>
      <c r="F787" s="301"/>
      <c r="G787" s="63"/>
      <c r="H787" s="64"/>
    </row>
    <row r="788" spans="1:11" s="21" customFormat="1" ht="134.25" customHeight="1">
      <c r="A788" s="86">
        <v>1</v>
      </c>
      <c r="B788" s="67" t="s">
        <v>1268</v>
      </c>
      <c r="C788" s="99">
        <v>4308</v>
      </c>
      <c r="D788" s="99">
        <v>0</v>
      </c>
      <c r="E788" s="85">
        <v>39083</v>
      </c>
      <c r="F788" s="302"/>
      <c r="G788" s="93" t="s">
        <v>380</v>
      </c>
      <c r="H788" s="73" t="s">
        <v>82</v>
      </c>
      <c r="I788" s="30"/>
      <c r="J788" s="30"/>
      <c r="K788" s="30"/>
    </row>
    <row r="789" spans="1:11" s="21" customFormat="1" ht="139.5" customHeight="1">
      <c r="A789" s="86">
        <v>2</v>
      </c>
      <c r="B789" s="67" t="s">
        <v>1269</v>
      </c>
      <c r="C789" s="99">
        <v>4141.9</v>
      </c>
      <c r="D789" s="99">
        <v>0</v>
      </c>
      <c r="E789" s="85">
        <v>39083</v>
      </c>
      <c r="F789" s="302"/>
      <c r="G789" s="93" t="s">
        <v>380</v>
      </c>
      <c r="H789" s="73" t="s">
        <v>82</v>
      </c>
      <c r="I789" s="30"/>
      <c r="J789" s="30"/>
      <c r="K789" s="30"/>
    </row>
    <row r="790" spans="1:11" s="21" customFormat="1" ht="140.25" customHeight="1">
      <c r="A790" s="86">
        <v>3</v>
      </c>
      <c r="B790" s="67" t="s">
        <v>1270</v>
      </c>
      <c r="C790" s="99">
        <v>4141.9</v>
      </c>
      <c r="D790" s="99">
        <v>0</v>
      </c>
      <c r="E790" s="85">
        <v>39083</v>
      </c>
      <c r="F790" s="302"/>
      <c r="G790" s="93" t="s">
        <v>380</v>
      </c>
      <c r="H790" s="73" t="s">
        <v>82</v>
      </c>
      <c r="I790" s="30"/>
      <c r="J790" s="30"/>
      <c r="K790" s="30"/>
    </row>
    <row r="791" spans="1:11" s="21" customFormat="1" ht="147" customHeight="1">
      <c r="A791" s="86">
        <v>5</v>
      </c>
      <c r="B791" s="67" t="s">
        <v>1271</v>
      </c>
      <c r="C791" s="99">
        <v>9300</v>
      </c>
      <c r="D791" s="99">
        <v>0</v>
      </c>
      <c r="E791" s="85">
        <v>39083</v>
      </c>
      <c r="F791" s="302"/>
      <c r="G791" s="93" t="s">
        <v>380</v>
      </c>
      <c r="H791" s="73" t="s">
        <v>82</v>
      </c>
      <c r="I791" s="30"/>
      <c r="J791" s="30"/>
      <c r="K791" s="30"/>
    </row>
    <row r="792" spans="1:11" s="21" customFormat="1" ht="143.25" customHeight="1">
      <c r="A792" s="86">
        <v>6</v>
      </c>
      <c r="B792" s="67" t="s">
        <v>1272</v>
      </c>
      <c r="C792" s="99">
        <v>3400</v>
      </c>
      <c r="D792" s="99">
        <v>0</v>
      </c>
      <c r="E792" s="85">
        <v>39083</v>
      </c>
      <c r="F792" s="302"/>
      <c r="G792" s="93" t="s">
        <v>380</v>
      </c>
      <c r="H792" s="73" t="s">
        <v>82</v>
      </c>
      <c r="I792" s="30"/>
      <c r="J792" s="30"/>
      <c r="K792" s="30"/>
    </row>
    <row r="793" spans="1:11" s="21" customFormat="1" ht="138" customHeight="1">
      <c r="A793" s="86">
        <v>7</v>
      </c>
      <c r="B793" s="90" t="s">
        <v>1273</v>
      </c>
      <c r="C793" s="118">
        <v>17500</v>
      </c>
      <c r="D793" s="99">
        <v>0</v>
      </c>
      <c r="E793" s="85">
        <v>39783</v>
      </c>
      <c r="F793" s="302"/>
      <c r="G793" s="93" t="s">
        <v>380</v>
      </c>
      <c r="H793" s="73" t="s">
        <v>82</v>
      </c>
      <c r="I793" s="30"/>
      <c r="J793" s="30"/>
      <c r="K793" s="30"/>
    </row>
    <row r="794" spans="1:11" s="21" customFormat="1" ht="144" customHeight="1">
      <c r="A794" s="86">
        <v>8</v>
      </c>
      <c r="B794" s="90" t="s">
        <v>1274</v>
      </c>
      <c r="C794" s="118">
        <v>8500</v>
      </c>
      <c r="D794" s="99">
        <v>0</v>
      </c>
      <c r="E794" s="85">
        <v>39783</v>
      </c>
      <c r="F794" s="302"/>
      <c r="G794" s="93" t="s">
        <v>380</v>
      </c>
      <c r="H794" s="73" t="s">
        <v>82</v>
      </c>
      <c r="I794" s="30"/>
      <c r="J794" s="30"/>
      <c r="K794" s="30"/>
    </row>
    <row r="795" spans="1:11" s="21" customFormat="1" ht="139.5" customHeight="1">
      <c r="A795" s="86">
        <v>9</v>
      </c>
      <c r="B795" s="90" t="s">
        <v>1274</v>
      </c>
      <c r="C795" s="118">
        <v>8500</v>
      </c>
      <c r="D795" s="99">
        <v>0</v>
      </c>
      <c r="E795" s="85">
        <v>39783</v>
      </c>
      <c r="F795" s="302"/>
      <c r="G795" s="93" t="s">
        <v>380</v>
      </c>
      <c r="H795" s="73" t="s">
        <v>82</v>
      </c>
      <c r="I795" s="30"/>
      <c r="J795" s="30"/>
      <c r="K795" s="30"/>
    </row>
    <row r="796" spans="1:11" s="21" customFormat="1" ht="142.5" customHeight="1">
      <c r="A796" s="86">
        <v>10</v>
      </c>
      <c r="B796" s="90" t="s">
        <v>1274</v>
      </c>
      <c r="C796" s="118">
        <v>8500</v>
      </c>
      <c r="D796" s="99">
        <v>0</v>
      </c>
      <c r="E796" s="85">
        <v>39783</v>
      </c>
      <c r="F796" s="302"/>
      <c r="G796" s="93" t="s">
        <v>380</v>
      </c>
      <c r="H796" s="73" t="s">
        <v>82</v>
      </c>
      <c r="I796" s="30"/>
      <c r="J796" s="30"/>
      <c r="K796" s="30"/>
    </row>
    <row r="797" spans="1:11" s="21" customFormat="1" ht="141.75" customHeight="1">
      <c r="A797" s="86">
        <v>11</v>
      </c>
      <c r="B797" s="90" t="s">
        <v>1274</v>
      </c>
      <c r="C797" s="118">
        <v>8500</v>
      </c>
      <c r="D797" s="99">
        <v>0</v>
      </c>
      <c r="E797" s="85">
        <v>39783</v>
      </c>
      <c r="F797" s="302"/>
      <c r="G797" s="93" t="s">
        <v>380</v>
      </c>
      <c r="H797" s="73" t="s">
        <v>82</v>
      </c>
      <c r="I797" s="30"/>
      <c r="J797" s="30"/>
      <c r="K797" s="30"/>
    </row>
    <row r="798" spans="1:11" s="21" customFormat="1" ht="134.25" customHeight="1">
      <c r="A798" s="86">
        <v>12</v>
      </c>
      <c r="B798" s="90" t="s">
        <v>1274</v>
      </c>
      <c r="C798" s="118">
        <v>8500</v>
      </c>
      <c r="D798" s="99">
        <v>0</v>
      </c>
      <c r="E798" s="85">
        <v>39783</v>
      </c>
      <c r="F798" s="302"/>
      <c r="G798" s="93" t="s">
        <v>380</v>
      </c>
      <c r="H798" s="73" t="s">
        <v>82</v>
      </c>
      <c r="I798" s="30"/>
      <c r="J798" s="30"/>
      <c r="K798" s="30"/>
    </row>
    <row r="799" spans="1:11" s="21" customFormat="1" ht="138" customHeight="1">
      <c r="A799" s="86">
        <v>13</v>
      </c>
      <c r="B799" s="90" t="s">
        <v>1274</v>
      </c>
      <c r="C799" s="118">
        <v>8500</v>
      </c>
      <c r="D799" s="99">
        <v>0</v>
      </c>
      <c r="E799" s="85">
        <v>39783</v>
      </c>
      <c r="F799" s="302"/>
      <c r="G799" s="93" t="s">
        <v>380</v>
      </c>
      <c r="H799" s="73" t="s">
        <v>82</v>
      </c>
      <c r="I799" s="30"/>
      <c r="J799" s="30"/>
      <c r="K799" s="30"/>
    </row>
    <row r="800" spans="1:11" s="21" customFormat="1" ht="147" customHeight="1">
      <c r="A800" s="86">
        <v>14</v>
      </c>
      <c r="B800" s="90" t="s">
        <v>1273</v>
      </c>
      <c r="C800" s="118">
        <v>17500</v>
      </c>
      <c r="D800" s="99">
        <v>0</v>
      </c>
      <c r="E800" s="85">
        <v>39783</v>
      </c>
      <c r="F800" s="302"/>
      <c r="G800" s="93" t="s">
        <v>380</v>
      </c>
      <c r="H800" s="73" t="s">
        <v>82</v>
      </c>
      <c r="I800" s="30"/>
      <c r="J800" s="30"/>
      <c r="K800" s="30"/>
    </row>
    <row r="801" spans="1:11" s="21" customFormat="1" ht="141.75" customHeight="1">
      <c r="A801" s="86">
        <v>15</v>
      </c>
      <c r="B801" s="90" t="s">
        <v>1275</v>
      </c>
      <c r="C801" s="118">
        <v>4000</v>
      </c>
      <c r="D801" s="99">
        <v>0</v>
      </c>
      <c r="E801" s="85">
        <v>39783</v>
      </c>
      <c r="F801" s="302"/>
      <c r="G801" s="93" t="s">
        <v>380</v>
      </c>
      <c r="H801" s="73" t="s">
        <v>82</v>
      </c>
      <c r="I801" s="30"/>
      <c r="J801" s="30"/>
      <c r="K801" s="30"/>
    </row>
    <row r="802" spans="1:11" s="21" customFormat="1" ht="147" customHeight="1">
      <c r="A802" s="86">
        <v>16</v>
      </c>
      <c r="B802" s="90" t="s">
        <v>1275</v>
      </c>
      <c r="C802" s="118">
        <v>4000</v>
      </c>
      <c r="D802" s="99">
        <v>0</v>
      </c>
      <c r="E802" s="85">
        <v>39783</v>
      </c>
      <c r="F802" s="302"/>
      <c r="G802" s="93" t="s">
        <v>380</v>
      </c>
      <c r="H802" s="73" t="s">
        <v>82</v>
      </c>
      <c r="I802" s="30"/>
      <c r="J802" s="30"/>
      <c r="K802" s="30"/>
    </row>
    <row r="803" spans="1:11" s="21" customFormat="1" ht="147" customHeight="1">
      <c r="A803" s="86">
        <v>17</v>
      </c>
      <c r="B803" s="90" t="s">
        <v>1275</v>
      </c>
      <c r="C803" s="118">
        <v>4000</v>
      </c>
      <c r="D803" s="99">
        <v>0</v>
      </c>
      <c r="E803" s="85">
        <v>39783</v>
      </c>
      <c r="F803" s="302"/>
      <c r="G803" s="93" t="s">
        <v>380</v>
      </c>
      <c r="H803" s="73" t="s">
        <v>82</v>
      </c>
      <c r="I803" s="30"/>
      <c r="J803" s="30"/>
      <c r="K803" s="30"/>
    </row>
    <row r="804" spans="1:11" s="21" customFormat="1" ht="141" customHeight="1">
      <c r="A804" s="86">
        <v>18</v>
      </c>
      <c r="B804" s="90" t="s">
        <v>1275</v>
      </c>
      <c r="C804" s="118">
        <v>4000</v>
      </c>
      <c r="D804" s="99">
        <v>0</v>
      </c>
      <c r="E804" s="85">
        <v>39783</v>
      </c>
      <c r="F804" s="302"/>
      <c r="G804" s="93" t="s">
        <v>380</v>
      </c>
      <c r="H804" s="73" t="s">
        <v>82</v>
      </c>
      <c r="I804" s="30"/>
      <c r="J804" s="30"/>
      <c r="K804" s="30"/>
    </row>
    <row r="805" spans="1:11" s="21" customFormat="1" ht="138" customHeight="1">
      <c r="A805" s="86">
        <v>19</v>
      </c>
      <c r="B805" s="90" t="s">
        <v>1275</v>
      </c>
      <c r="C805" s="118">
        <v>4000</v>
      </c>
      <c r="D805" s="99">
        <v>0</v>
      </c>
      <c r="E805" s="85">
        <v>39783</v>
      </c>
      <c r="F805" s="302"/>
      <c r="G805" s="93" t="s">
        <v>380</v>
      </c>
      <c r="H805" s="73" t="s">
        <v>82</v>
      </c>
      <c r="I805" s="30"/>
      <c r="J805" s="30"/>
      <c r="K805" s="30"/>
    </row>
    <row r="806" spans="1:11" s="21" customFormat="1" ht="141" customHeight="1">
      <c r="A806" s="86">
        <v>20</v>
      </c>
      <c r="B806" s="90" t="s">
        <v>1275</v>
      </c>
      <c r="C806" s="118">
        <v>4000</v>
      </c>
      <c r="D806" s="99">
        <v>0</v>
      </c>
      <c r="E806" s="85">
        <v>39783</v>
      </c>
      <c r="F806" s="302"/>
      <c r="G806" s="93" t="s">
        <v>380</v>
      </c>
      <c r="H806" s="73" t="s">
        <v>82</v>
      </c>
      <c r="I806" s="30"/>
      <c r="J806" s="30"/>
      <c r="K806" s="30"/>
    </row>
    <row r="807" spans="1:11" s="21" customFormat="1" ht="145.5" customHeight="1">
      <c r="A807" s="86">
        <v>21</v>
      </c>
      <c r="B807" s="90" t="s">
        <v>1275</v>
      </c>
      <c r="C807" s="118">
        <v>4000</v>
      </c>
      <c r="D807" s="99">
        <v>0</v>
      </c>
      <c r="E807" s="85">
        <v>39783</v>
      </c>
      <c r="F807" s="302"/>
      <c r="G807" s="93" t="s">
        <v>380</v>
      </c>
      <c r="H807" s="73" t="s">
        <v>82</v>
      </c>
      <c r="I807" s="30"/>
      <c r="J807" s="30"/>
      <c r="K807" s="30"/>
    </row>
    <row r="808" spans="1:11" s="21" customFormat="1" ht="144.75" customHeight="1">
      <c r="A808" s="86">
        <v>22</v>
      </c>
      <c r="B808" s="90" t="s">
        <v>409</v>
      </c>
      <c r="C808" s="118">
        <v>4000</v>
      </c>
      <c r="D808" s="99">
        <v>0</v>
      </c>
      <c r="E808" s="85">
        <v>39783</v>
      </c>
      <c r="F808" s="302"/>
      <c r="G808" s="93" t="s">
        <v>380</v>
      </c>
      <c r="H808" s="73" t="s">
        <v>82</v>
      </c>
      <c r="I808" s="30"/>
      <c r="J808" s="30"/>
      <c r="K808" s="30"/>
    </row>
    <row r="809" spans="1:11" s="21" customFormat="1" ht="141" customHeight="1">
      <c r="A809" s="86">
        <v>23</v>
      </c>
      <c r="B809" s="90" t="s">
        <v>409</v>
      </c>
      <c r="C809" s="118">
        <v>4000</v>
      </c>
      <c r="D809" s="99">
        <v>0</v>
      </c>
      <c r="E809" s="85">
        <v>39783</v>
      </c>
      <c r="F809" s="302"/>
      <c r="G809" s="93" t="s">
        <v>380</v>
      </c>
      <c r="H809" s="73" t="s">
        <v>82</v>
      </c>
      <c r="I809" s="30"/>
      <c r="J809" s="30"/>
      <c r="K809" s="30"/>
    </row>
    <row r="810" spans="1:11" s="21" customFormat="1" ht="141.75" customHeight="1">
      <c r="A810" s="86">
        <v>24</v>
      </c>
      <c r="B810" s="90" t="s">
        <v>409</v>
      </c>
      <c r="C810" s="118">
        <v>4000</v>
      </c>
      <c r="D810" s="99">
        <v>0</v>
      </c>
      <c r="E810" s="85">
        <v>39783</v>
      </c>
      <c r="F810" s="302"/>
      <c r="G810" s="93" t="s">
        <v>380</v>
      </c>
      <c r="H810" s="73" t="s">
        <v>82</v>
      </c>
      <c r="I810" s="30"/>
      <c r="J810" s="30"/>
      <c r="K810" s="30"/>
    </row>
    <row r="811" spans="1:11" s="21" customFormat="1" ht="143.25" customHeight="1">
      <c r="A811" s="86">
        <v>25</v>
      </c>
      <c r="B811" s="90" t="s">
        <v>410</v>
      </c>
      <c r="C811" s="118">
        <v>23500</v>
      </c>
      <c r="D811" s="99">
        <v>0</v>
      </c>
      <c r="E811" s="85">
        <v>39783</v>
      </c>
      <c r="F811" s="302"/>
      <c r="G811" s="93" t="s">
        <v>380</v>
      </c>
      <c r="H811" s="73" t="s">
        <v>82</v>
      </c>
      <c r="I811" s="30"/>
      <c r="J811" s="30"/>
      <c r="K811" s="30"/>
    </row>
    <row r="812" spans="1:11" s="21" customFormat="1" ht="141" customHeight="1">
      <c r="A812" s="86">
        <v>26</v>
      </c>
      <c r="B812" s="90" t="s">
        <v>411</v>
      </c>
      <c r="C812" s="118">
        <v>23500</v>
      </c>
      <c r="D812" s="99">
        <v>0</v>
      </c>
      <c r="E812" s="85">
        <v>39783</v>
      </c>
      <c r="F812" s="302"/>
      <c r="G812" s="93" t="s">
        <v>380</v>
      </c>
      <c r="H812" s="73" t="s">
        <v>82</v>
      </c>
      <c r="I812" s="30"/>
      <c r="J812" s="30"/>
      <c r="K812" s="30"/>
    </row>
    <row r="813" spans="1:11" s="21" customFormat="1" ht="144.75" customHeight="1">
      <c r="A813" s="86">
        <v>27</v>
      </c>
      <c r="B813" s="90" t="s">
        <v>410</v>
      </c>
      <c r="C813" s="118">
        <v>23500</v>
      </c>
      <c r="D813" s="99">
        <v>0</v>
      </c>
      <c r="E813" s="85">
        <v>39783</v>
      </c>
      <c r="F813" s="302"/>
      <c r="G813" s="93" t="s">
        <v>380</v>
      </c>
      <c r="H813" s="73" t="s">
        <v>82</v>
      </c>
      <c r="I813" s="30"/>
      <c r="J813" s="30"/>
      <c r="K813" s="30"/>
    </row>
    <row r="814" spans="1:11" s="21" customFormat="1" ht="141" customHeight="1">
      <c r="A814" s="86">
        <v>28</v>
      </c>
      <c r="B814" s="90" t="s">
        <v>412</v>
      </c>
      <c r="C814" s="118">
        <v>23500</v>
      </c>
      <c r="D814" s="99">
        <v>0</v>
      </c>
      <c r="E814" s="85">
        <v>39783</v>
      </c>
      <c r="F814" s="302"/>
      <c r="G814" s="93" t="s">
        <v>380</v>
      </c>
      <c r="H814" s="73" t="s">
        <v>82</v>
      </c>
      <c r="I814" s="30"/>
      <c r="J814" s="30"/>
      <c r="K814" s="30"/>
    </row>
    <row r="815" spans="1:11" s="21" customFormat="1" ht="139.5" customHeight="1">
      <c r="A815" s="86">
        <v>29</v>
      </c>
      <c r="B815" s="90" t="s">
        <v>410</v>
      </c>
      <c r="C815" s="118">
        <v>23500</v>
      </c>
      <c r="D815" s="99">
        <v>0</v>
      </c>
      <c r="E815" s="85">
        <v>39783</v>
      </c>
      <c r="F815" s="302"/>
      <c r="G815" s="93" t="s">
        <v>380</v>
      </c>
      <c r="H815" s="73" t="s">
        <v>82</v>
      </c>
      <c r="I815" s="30"/>
      <c r="J815" s="30"/>
      <c r="K815" s="30"/>
    </row>
    <row r="816" spans="1:11" s="21" customFormat="1" ht="134.25" customHeight="1">
      <c r="A816" s="86">
        <v>30</v>
      </c>
      <c r="B816" s="90" t="s">
        <v>412</v>
      </c>
      <c r="C816" s="118">
        <v>23500</v>
      </c>
      <c r="D816" s="99">
        <v>0</v>
      </c>
      <c r="E816" s="85">
        <v>39783</v>
      </c>
      <c r="F816" s="302"/>
      <c r="G816" s="93" t="s">
        <v>380</v>
      </c>
      <c r="H816" s="73" t="s">
        <v>82</v>
      </c>
      <c r="I816" s="30"/>
      <c r="J816" s="30"/>
      <c r="K816" s="30"/>
    </row>
    <row r="817" spans="1:11" s="21" customFormat="1" ht="148.5" customHeight="1">
      <c r="A817" s="86">
        <v>31</v>
      </c>
      <c r="B817" s="90" t="s">
        <v>981</v>
      </c>
      <c r="C817" s="118">
        <v>7000</v>
      </c>
      <c r="D817" s="118">
        <v>0</v>
      </c>
      <c r="E817" s="85">
        <v>43273</v>
      </c>
      <c r="F817" s="302" t="s">
        <v>1014</v>
      </c>
      <c r="G817" s="93" t="s">
        <v>380</v>
      </c>
      <c r="H817" s="73"/>
      <c r="I817" s="30"/>
      <c r="J817" s="30"/>
      <c r="K817" s="30"/>
    </row>
    <row r="818" spans="1:11" s="21" customFormat="1" ht="138.75" customHeight="1">
      <c r="A818" s="86">
        <v>32</v>
      </c>
      <c r="B818" s="90" t="s">
        <v>981</v>
      </c>
      <c r="C818" s="118">
        <v>7000</v>
      </c>
      <c r="D818" s="118">
        <v>0</v>
      </c>
      <c r="E818" s="85">
        <v>43273</v>
      </c>
      <c r="F818" s="302" t="s">
        <v>1014</v>
      </c>
      <c r="G818" s="93" t="s">
        <v>380</v>
      </c>
      <c r="H818" s="73"/>
      <c r="I818" s="30"/>
      <c r="J818" s="30"/>
      <c r="K818" s="30"/>
    </row>
    <row r="819" spans="1:11" s="21" customFormat="1" ht="132.75" customHeight="1">
      <c r="A819" s="86">
        <v>33</v>
      </c>
      <c r="B819" s="90" t="s">
        <v>983</v>
      </c>
      <c r="C819" s="118">
        <v>5500</v>
      </c>
      <c r="D819" s="118">
        <v>0</v>
      </c>
      <c r="E819" s="85">
        <v>43273</v>
      </c>
      <c r="F819" s="302" t="s">
        <v>1014</v>
      </c>
      <c r="G819" s="93" t="s">
        <v>380</v>
      </c>
      <c r="H819" s="73"/>
      <c r="I819" s="30"/>
      <c r="J819" s="30"/>
      <c r="K819" s="30"/>
    </row>
    <row r="820" spans="1:11" s="21" customFormat="1" ht="138.75" customHeight="1">
      <c r="A820" s="86">
        <v>34</v>
      </c>
      <c r="B820" s="90" t="s">
        <v>983</v>
      </c>
      <c r="C820" s="118">
        <v>5500</v>
      </c>
      <c r="D820" s="118">
        <v>0</v>
      </c>
      <c r="E820" s="85">
        <v>43273</v>
      </c>
      <c r="F820" s="302" t="s">
        <v>1014</v>
      </c>
      <c r="G820" s="93" t="s">
        <v>380</v>
      </c>
      <c r="H820" s="73"/>
      <c r="I820" s="30"/>
      <c r="J820" s="30"/>
      <c r="K820" s="30"/>
    </row>
    <row r="821" spans="1:11" s="21" customFormat="1" ht="134.25" customHeight="1">
      <c r="A821" s="86">
        <v>35</v>
      </c>
      <c r="B821" s="90" t="s">
        <v>984</v>
      </c>
      <c r="C821" s="118">
        <v>7600</v>
      </c>
      <c r="D821" s="118">
        <v>0</v>
      </c>
      <c r="E821" s="85">
        <v>43273</v>
      </c>
      <c r="F821" s="302" t="s">
        <v>1014</v>
      </c>
      <c r="G821" s="93" t="s">
        <v>380</v>
      </c>
      <c r="H821" s="73"/>
      <c r="I821" s="30"/>
      <c r="J821" s="30"/>
      <c r="K821" s="30"/>
    </row>
    <row r="822" spans="1:11" s="21" customFormat="1" ht="132.75" customHeight="1">
      <c r="A822" s="86">
        <v>36</v>
      </c>
      <c r="B822" s="90" t="s">
        <v>984</v>
      </c>
      <c r="C822" s="118">
        <v>7600</v>
      </c>
      <c r="D822" s="118">
        <v>0</v>
      </c>
      <c r="E822" s="85">
        <v>43273</v>
      </c>
      <c r="F822" s="302" t="s">
        <v>1014</v>
      </c>
      <c r="G822" s="93" t="s">
        <v>380</v>
      </c>
      <c r="H822" s="73"/>
      <c r="I822" s="30"/>
      <c r="J822" s="30"/>
      <c r="K822" s="30"/>
    </row>
    <row r="823" spans="1:11" s="21" customFormat="1" ht="140.25" customHeight="1">
      <c r="A823" s="86">
        <v>37</v>
      </c>
      <c r="B823" s="90" t="s">
        <v>984</v>
      </c>
      <c r="C823" s="118">
        <v>7600</v>
      </c>
      <c r="D823" s="118">
        <v>0</v>
      </c>
      <c r="E823" s="85">
        <v>43273</v>
      </c>
      <c r="F823" s="302" t="s">
        <v>1014</v>
      </c>
      <c r="G823" s="93" t="s">
        <v>380</v>
      </c>
      <c r="H823" s="73"/>
      <c r="I823" s="30"/>
      <c r="J823" s="30"/>
      <c r="K823" s="30"/>
    </row>
    <row r="824" spans="1:11" s="21" customFormat="1" ht="145.5" customHeight="1">
      <c r="A824" s="86">
        <v>38</v>
      </c>
      <c r="B824" s="90" t="s">
        <v>985</v>
      </c>
      <c r="C824" s="118">
        <v>6500</v>
      </c>
      <c r="D824" s="118">
        <v>0</v>
      </c>
      <c r="E824" s="85">
        <v>43273</v>
      </c>
      <c r="F824" s="302" t="s">
        <v>1014</v>
      </c>
      <c r="G824" s="93" t="s">
        <v>380</v>
      </c>
      <c r="H824" s="73"/>
      <c r="I824" s="30"/>
      <c r="J824" s="30"/>
      <c r="K824" s="30"/>
    </row>
    <row r="825" spans="1:11" s="21" customFormat="1" ht="134.25" customHeight="1">
      <c r="A825" s="86">
        <v>39</v>
      </c>
      <c r="B825" s="90" t="s">
        <v>1122</v>
      </c>
      <c r="C825" s="118">
        <v>8500</v>
      </c>
      <c r="D825" s="118">
        <v>0</v>
      </c>
      <c r="E825" s="85">
        <v>43273</v>
      </c>
      <c r="F825" s="302" t="s">
        <v>1014</v>
      </c>
      <c r="G825" s="93" t="s">
        <v>380</v>
      </c>
      <c r="H825" s="73"/>
      <c r="I825" s="30"/>
      <c r="J825" s="30"/>
      <c r="K825" s="30"/>
    </row>
    <row r="826" spans="1:11" s="21" customFormat="1" ht="137.25" customHeight="1">
      <c r="A826" s="86">
        <v>40</v>
      </c>
      <c r="B826" s="90" t="s">
        <v>986</v>
      </c>
      <c r="C826" s="118">
        <v>3800</v>
      </c>
      <c r="D826" s="118">
        <v>0</v>
      </c>
      <c r="E826" s="85">
        <v>43273</v>
      </c>
      <c r="F826" s="302" t="s">
        <v>1014</v>
      </c>
      <c r="G826" s="93" t="s">
        <v>380</v>
      </c>
      <c r="H826" s="73"/>
      <c r="I826" s="30"/>
      <c r="J826" s="30"/>
      <c r="K826" s="30"/>
    </row>
    <row r="827" spans="1:11" s="21" customFormat="1" ht="141" customHeight="1">
      <c r="A827" s="86">
        <v>41</v>
      </c>
      <c r="B827" s="90" t="s">
        <v>986</v>
      </c>
      <c r="C827" s="118">
        <v>3800</v>
      </c>
      <c r="D827" s="118">
        <v>0</v>
      </c>
      <c r="E827" s="85">
        <v>43273</v>
      </c>
      <c r="F827" s="302" t="s">
        <v>1014</v>
      </c>
      <c r="G827" s="93" t="s">
        <v>380</v>
      </c>
      <c r="H827" s="73"/>
      <c r="I827" s="30"/>
      <c r="J827" s="30"/>
      <c r="K827" s="30"/>
    </row>
    <row r="828" spans="1:11" s="21" customFormat="1" ht="138.75" customHeight="1">
      <c r="A828" s="86">
        <v>42</v>
      </c>
      <c r="B828" s="90" t="s">
        <v>986</v>
      </c>
      <c r="C828" s="118">
        <v>3800</v>
      </c>
      <c r="D828" s="118">
        <v>0</v>
      </c>
      <c r="E828" s="85">
        <v>43273</v>
      </c>
      <c r="F828" s="302" t="s">
        <v>1014</v>
      </c>
      <c r="G828" s="93" t="s">
        <v>380</v>
      </c>
      <c r="H828" s="73"/>
      <c r="I828" s="30"/>
      <c r="J828" s="30"/>
      <c r="K828" s="30"/>
    </row>
    <row r="829" spans="1:11" s="21" customFormat="1" ht="141.75" customHeight="1">
      <c r="A829" s="86">
        <v>43</v>
      </c>
      <c r="B829" s="90" t="s">
        <v>986</v>
      </c>
      <c r="C829" s="118">
        <v>3800</v>
      </c>
      <c r="D829" s="118">
        <v>0</v>
      </c>
      <c r="E829" s="85">
        <v>43273</v>
      </c>
      <c r="F829" s="302" t="s">
        <v>1014</v>
      </c>
      <c r="G829" s="93" t="s">
        <v>380</v>
      </c>
      <c r="H829" s="73"/>
      <c r="I829" s="30"/>
      <c r="J829" s="30"/>
      <c r="K829" s="30"/>
    </row>
    <row r="830" spans="1:11" s="21" customFormat="1" ht="133.5" customHeight="1">
      <c r="A830" s="86">
        <v>44</v>
      </c>
      <c r="B830" s="90" t="s">
        <v>987</v>
      </c>
      <c r="C830" s="118">
        <v>1500</v>
      </c>
      <c r="D830" s="118">
        <v>0</v>
      </c>
      <c r="E830" s="85">
        <v>43273</v>
      </c>
      <c r="F830" s="302" t="s">
        <v>1014</v>
      </c>
      <c r="G830" s="93" t="s">
        <v>380</v>
      </c>
      <c r="H830" s="73"/>
      <c r="I830" s="30"/>
      <c r="J830" s="30"/>
      <c r="K830" s="30"/>
    </row>
    <row r="831" spans="1:11" s="21" customFormat="1" ht="135" customHeight="1">
      <c r="A831" s="86">
        <v>45</v>
      </c>
      <c r="B831" s="90" t="s">
        <v>987</v>
      </c>
      <c r="C831" s="118">
        <v>1500</v>
      </c>
      <c r="D831" s="118">
        <v>0</v>
      </c>
      <c r="E831" s="85">
        <v>43273</v>
      </c>
      <c r="F831" s="302" t="s">
        <v>1014</v>
      </c>
      <c r="G831" s="93" t="s">
        <v>380</v>
      </c>
      <c r="H831" s="73"/>
      <c r="I831" s="30"/>
      <c r="J831" s="30"/>
      <c r="K831" s="30"/>
    </row>
    <row r="832" spans="1:11" s="21" customFormat="1" ht="135" customHeight="1">
      <c r="A832" s="86">
        <v>46</v>
      </c>
      <c r="B832" s="90" t="s">
        <v>987</v>
      </c>
      <c r="C832" s="118">
        <v>1500</v>
      </c>
      <c r="D832" s="118">
        <v>0</v>
      </c>
      <c r="E832" s="85">
        <v>43273</v>
      </c>
      <c r="F832" s="302" t="s">
        <v>1014</v>
      </c>
      <c r="G832" s="93" t="s">
        <v>380</v>
      </c>
      <c r="H832" s="73"/>
      <c r="I832" s="30"/>
      <c r="J832" s="30"/>
      <c r="K832" s="30"/>
    </row>
    <row r="833" spans="1:11" s="21" customFormat="1" ht="137.25" customHeight="1">
      <c r="A833" s="86">
        <v>47</v>
      </c>
      <c r="B833" s="90" t="s">
        <v>987</v>
      </c>
      <c r="C833" s="118">
        <v>1500</v>
      </c>
      <c r="D833" s="118">
        <v>0</v>
      </c>
      <c r="E833" s="85">
        <v>43273</v>
      </c>
      <c r="F833" s="302" t="s">
        <v>1014</v>
      </c>
      <c r="G833" s="93" t="s">
        <v>380</v>
      </c>
      <c r="H833" s="73"/>
      <c r="I833" s="30"/>
      <c r="J833" s="30"/>
      <c r="K833" s="30"/>
    </row>
    <row r="834" spans="1:11" s="21" customFormat="1" ht="139.5" customHeight="1">
      <c r="A834" s="86">
        <v>48</v>
      </c>
      <c r="B834" s="90" t="s">
        <v>987</v>
      </c>
      <c r="C834" s="118">
        <v>1500</v>
      </c>
      <c r="D834" s="118">
        <v>0</v>
      </c>
      <c r="E834" s="85">
        <v>43273</v>
      </c>
      <c r="F834" s="302" t="s">
        <v>1014</v>
      </c>
      <c r="G834" s="93" t="s">
        <v>380</v>
      </c>
      <c r="H834" s="73"/>
      <c r="I834" s="30"/>
      <c r="J834" s="30"/>
      <c r="K834" s="30"/>
    </row>
    <row r="835" spans="1:11" s="21" customFormat="1" ht="140.25" customHeight="1">
      <c r="A835" s="86">
        <v>50</v>
      </c>
      <c r="B835" s="90" t="s">
        <v>987</v>
      </c>
      <c r="C835" s="118">
        <v>1500</v>
      </c>
      <c r="D835" s="118">
        <v>0</v>
      </c>
      <c r="E835" s="85">
        <v>43273</v>
      </c>
      <c r="F835" s="302" t="s">
        <v>1014</v>
      </c>
      <c r="G835" s="93" t="s">
        <v>380</v>
      </c>
      <c r="H835" s="73"/>
      <c r="I835" s="30"/>
      <c r="J835" s="30"/>
      <c r="K835" s="30"/>
    </row>
    <row r="836" spans="1:11" s="21" customFormat="1" ht="138" customHeight="1">
      <c r="A836" s="86">
        <v>51</v>
      </c>
      <c r="B836" s="90" t="s">
        <v>988</v>
      </c>
      <c r="C836" s="118">
        <v>2500</v>
      </c>
      <c r="D836" s="118">
        <v>0</v>
      </c>
      <c r="E836" s="85">
        <v>43273</v>
      </c>
      <c r="F836" s="302" t="s">
        <v>1014</v>
      </c>
      <c r="G836" s="93" t="s">
        <v>380</v>
      </c>
      <c r="H836" s="73"/>
      <c r="I836" s="30"/>
      <c r="J836" s="30"/>
      <c r="K836" s="30"/>
    </row>
    <row r="837" spans="1:11" s="21" customFormat="1" ht="132" customHeight="1">
      <c r="A837" s="86">
        <v>52</v>
      </c>
      <c r="B837" s="90" t="s">
        <v>988</v>
      </c>
      <c r="C837" s="118">
        <v>2500</v>
      </c>
      <c r="D837" s="118">
        <v>0</v>
      </c>
      <c r="E837" s="85">
        <v>43273</v>
      </c>
      <c r="F837" s="302" t="s">
        <v>1014</v>
      </c>
      <c r="G837" s="93" t="s">
        <v>380</v>
      </c>
      <c r="H837" s="73"/>
      <c r="I837" s="30"/>
      <c r="J837" s="30"/>
      <c r="K837" s="30"/>
    </row>
    <row r="838" spans="1:11" s="21" customFormat="1" ht="133.5" customHeight="1">
      <c r="A838" s="86">
        <v>53</v>
      </c>
      <c r="B838" s="90" t="s">
        <v>988</v>
      </c>
      <c r="C838" s="118">
        <v>2500</v>
      </c>
      <c r="D838" s="118">
        <v>0</v>
      </c>
      <c r="E838" s="85">
        <v>43273</v>
      </c>
      <c r="F838" s="302" t="s">
        <v>1014</v>
      </c>
      <c r="G838" s="93" t="s">
        <v>380</v>
      </c>
      <c r="H838" s="73"/>
      <c r="I838" s="30"/>
      <c r="J838" s="30"/>
      <c r="K838" s="30"/>
    </row>
    <row r="839" spans="1:11" s="21" customFormat="1" ht="140.25" customHeight="1">
      <c r="A839" s="86">
        <v>54</v>
      </c>
      <c r="B839" s="90" t="s">
        <v>988</v>
      </c>
      <c r="C839" s="118">
        <v>2500</v>
      </c>
      <c r="D839" s="118">
        <v>0</v>
      </c>
      <c r="E839" s="85">
        <v>43273</v>
      </c>
      <c r="F839" s="302" t="s">
        <v>1014</v>
      </c>
      <c r="G839" s="93" t="s">
        <v>380</v>
      </c>
      <c r="H839" s="73"/>
      <c r="I839" s="30"/>
      <c r="J839" s="30"/>
      <c r="K839" s="30"/>
    </row>
    <row r="840" spans="1:11" s="21" customFormat="1" ht="132.75" customHeight="1">
      <c r="A840" s="86">
        <v>55</v>
      </c>
      <c r="B840" s="90" t="s">
        <v>1015</v>
      </c>
      <c r="C840" s="118">
        <v>390000</v>
      </c>
      <c r="D840" s="118">
        <v>0</v>
      </c>
      <c r="E840" s="85">
        <v>43173</v>
      </c>
      <c r="F840" s="302" t="s">
        <v>1016</v>
      </c>
      <c r="G840" s="93" t="s">
        <v>380</v>
      </c>
      <c r="H840" s="73"/>
      <c r="I840" s="30"/>
      <c r="J840" s="30"/>
      <c r="K840" s="30"/>
    </row>
    <row r="841" spans="1:8" ht="15.75">
      <c r="A841" s="86"/>
      <c r="B841" s="135" t="s">
        <v>413</v>
      </c>
      <c r="C841" s="94">
        <f>SUM(C788:C840)</f>
        <v>779291.8</v>
      </c>
      <c r="D841" s="94">
        <f>SUM(D788:D819)</f>
        <v>0</v>
      </c>
      <c r="E841" s="86"/>
      <c r="F841" s="302"/>
      <c r="G841" s="86"/>
      <c r="H841" s="73"/>
    </row>
    <row r="842" spans="1:8" ht="15.75">
      <c r="A842" s="63"/>
      <c r="B842" s="61"/>
      <c r="C842" s="62"/>
      <c r="D842" s="62"/>
      <c r="E842" s="63"/>
      <c r="F842" s="301"/>
      <c r="G842" s="63"/>
      <c r="H842" s="64"/>
    </row>
    <row r="843" spans="1:8" ht="31.5">
      <c r="A843" s="63"/>
      <c r="B843" s="77" t="s">
        <v>88</v>
      </c>
      <c r="C843" s="62"/>
      <c r="D843" s="62"/>
      <c r="E843" s="63"/>
      <c r="F843" s="301"/>
      <c r="G843" s="63"/>
      <c r="H843" s="64"/>
    </row>
    <row r="844" spans="1:11" s="21" customFormat="1" ht="140.25" customHeight="1">
      <c r="A844" s="86">
        <v>1</v>
      </c>
      <c r="B844" s="296" t="s">
        <v>414</v>
      </c>
      <c r="C844" s="99">
        <v>19890.2</v>
      </c>
      <c r="D844" s="99">
        <v>0</v>
      </c>
      <c r="E844" s="85">
        <v>40522</v>
      </c>
      <c r="F844" s="302"/>
      <c r="G844" s="93" t="s">
        <v>380</v>
      </c>
      <c r="H844" s="73" t="s">
        <v>82</v>
      </c>
      <c r="I844" s="30"/>
      <c r="J844" s="30"/>
      <c r="K844" s="30"/>
    </row>
    <row r="845" spans="1:11" s="21" customFormat="1" ht="134.25" customHeight="1">
      <c r="A845" s="86">
        <v>2</v>
      </c>
      <c r="B845" s="296" t="s">
        <v>989</v>
      </c>
      <c r="C845" s="99">
        <v>4550</v>
      </c>
      <c r="D845" s="99">
        <v>0</v>
      </c>
      <c r="E845" s="85">
        <v>43273</v>
      </c>
      <c r="F845" s="302" t="s">
        <v>1012</v>
      </c>
      <c r="G845" s="93" t="s">
        <v>380</v>
      </c>
      <c r="H845" s="73"/>
      <c r="I845" s="30"/>
      <c r="J845" s="30"/>
      <c r="K845" s="30"/>
    </row>
    <row r="846" spans="1:11" s="21" customFormat="1" ht="138" customHeight="1">
      <c r="A846" s="86">
        <v>3</v>
      </c>
      <c r="B846" s="296" t="s">
        <v>978</v>
      </c>
      <c r="C846" s="99">
        <v>22500</v>
      </c>
      <c r="D846" s="99">
        <v>0</v>
      </c>
      <c r="E846" s="85">
        <v>43273</v>
      </c>
      <c r="F846" s="302" t="s">
        <v>1013</v>
      </c>
      <c r="G846" s="93" t="s">
        <v>380</v>
      </c>
      <c r="H846" s="73"/>
      <c r="I846" s="30"/>
      <c r="J846" s="30"/>
      <c r="K846" s="30"/>
    </row>
    <row r="847" spans="1:11" s="21" customFormat="1" ht="139.5" customHeight="1">
      <c r="A847" s="86">
        <v>4</v>
      </c>
      <c r="B847" s="296" t="s">
        <v>980</v>
      </c>
      <c r="C847" s="99">
        <v>34400</v>
      </c>
      <c r="D847" s="99">
        <v>0</v>
      </c>
      <c r="E847" s="85">
        <v>43273</v>
      </c>
      <c r="F847" s="302" t="s">
        <v>1013</v>
      </c>
      <c r="G847" s="93" t="s">
        <v>380</v>
      </c>
      <c r="H847" s="73"/>
      <c r="I847" s="30"/>
      <c r="J847" s="30"/>
      <c r="K847" s="30"/>
    </row>
    <row r="848" spans="1:11" s="21" customFormat="1" ht="133.5" customHeight="1">
      <c r="A848" s="86">
        <v>5</v>
      </c>
      <c r="B848" s="355" t="s">
        <v>882</v>
      </c>
      <c r="C848" s="99">
        <f>6590</f>
        <v>6590</v>
      </c>
      <c r="D848" s="99">
        <v>0</v>
      </c>
      <c r="E848" s="85">
        <v>43865</v>
      </c>
      <c r="F848" s="263" t="s">
        <v>883</v>
      </c>
      <c r="G848" s="93" t="s">
        <v>380</v>
      </c>
      <c r="H848" s="73"/>
      <c r="I848" s="30"/>
      <c r="J848" s="30"/>
      <c r="K848" s="30"/>
    </row>
    <row r="849" spans="1:8" ht="15.75">
      <c r="A849" s="86"/>
      <c r="B849" s="136" t="s">
        <v>413</v>
      </c>
      <c r="C849" s="94">
        <f>SUM(C844:C847)+C848</f>
        <v>87930.2</v>
      </c>
      <c r="D849" s="94">
        <f>SUM(D844:D847)+D848</f>
        <v>0</v>
      </c>
      <c r="E849" s="86"/>
      <c r="F849" s="302"/>
      <c r="G849" s="86"/>
      <c r="H849" s="73"/>
    </row>
    <row r="850" spans="1:8" ht="15.75">
      <c r="A850" s="86"/>
      <c r="B850" s="61"/>
      <c r="C850" s="62"/>
      <c r="D850" s="62"/>
      <c r="E850" s="63"/>
      <c r="F850" s="301"/>
      <c r="G850" s="63"/>
      <c r="H850" s="64"/>
    </row>
    <row r="851" spans="1:8" ht="15.75">
      <c r="A851" s="86"/>
      <c r="B851" s="136" t="s">
        <v>2699</v>
      </c>
      <c r="C851" s="94">
        <f>C849+C841+C786+C508+C713</f>
        <v>8858729.899999999</v>
      </c>
      <c r="D851" s="94">
        <f>D849+D841+D786+D508+D713</f>
        <v>2243749.52</v>
      </c>
      <c r="E851" s="86"/>
      <c r="F851" s="302"/>
      <c r="G851" s="86"/>
      <c r="H851" s="73"/>
    </row>
    <row r="852" spans="1:8" ht="15.75">
      <c r="A852" s="63"/>
      <c r="B852" s="61"/>
      <c r="C852" s="62"/>
      <c r="D852" s="62"/>
      <c r="E852" s="63"/>
      <c r="F852" s="301"/>
      <c r="G852" s="63"/>
      <c r="H852" s="64"/>
    </row>
    <row r="853" spans="1:8" ht="39.75" customHeight="1">
      <c r="A853" s="408" t="s">
        <v>2713</v>
      </c>
      <c r="B853" s="409"/>
      <c r="C853" s="409"/>
      <c r="D853" s="409"/>
      <c r="E853" s="409"/>
      <c r="F853" s="409"/>
      <c r="G853" s="409"/>
      <c r="H853" s="410"/>
    </row>
    <row r="854" spans="1:8" ht="15.75">
      <c r="A854" s="63"/>
      <c r="B854" s="61"/>
      <c r="C854" s="62"/>
      <c r="D854" s="62"/>
      <c r="E854" s="63"/>
      <c r="F854" s="301"/>
      <c r="G854" s="63"/>
      <c r="H854" s="64"/>
    </row>
    <row r="855" spans="1:8" ht="31.5">
      <c r="A855" s="63"/>
      <c r="B855" s="77" t="s">
        <v>88</v>
      </c>
      <c r="C855" s="62"/>
      <c r="D855" s="62"/>
      <c r="E855" s="63"/>
      <c r="F855" s="301"/>
      <c r="G855" s="63"/>
      <c r="H855" s="64"/>
    </row>
    <row r="856" spans="1:8" ht="159.75" customHeight="1">
      <c r="A856" s="86">
        <v>1</v>
      </c>
      <c r="B856" s="67" t="s">
        <v>349</v>
      </c>
      <c r="C856" s="99">
        <v>3590</v>
      </c>
      <c r="D856" s="99">
        <v>0</v>
      </c>
      <c r="E856" s="85">
        <v>39413</v>
      </c>
      <c r="F856" s="309"/>
      <c r="G856" s="67" t="s">
        <v>417</v>
      </c>
      <c r="H856" s="73" t="s">
        <v>82</v>
      </c>
    </row>
    <row r="857" spans="1:11" s="21" customFormat="1" ht="152.25" customHeight="1">
      <c r="A857" s="86">
        <v>2</v>
      </c>
      <c r="B857" s="67" t="s">
        <v>416</v>
      </c>
      <c r="C857" s="99">
        <v>20030</v>
      </c>
      <c r="D857" s="99">
        <v>0</v>
      </c>
      <c r="E857" s="111">
        <v>39413</v>
      </c>
      <c r="F857" s="309"/>
      <c r="G857" s="67" t="s">
        <v>417</v>
      </c>
      <c r="H857" s="73" t="s">
        <v>82</v>
      </c>
      <c r="I857" s="30"/>
      <c r="J857" s="30"/>
      <c r="K857" s="30"/>
    </row>
    <row r="858" spans="1:8" ht="144.75" customHeight="1">
      <c r="A858" s="86">
        <v>4</v>
      </c>
      <c r="B858" s="67" t="s">
        <v>344</v>
      </c>
      <c r="C858" s="99">
        <v>6850</v>
      </c>
      <c r="D858" s="99">
        <v>0</v>
      </c>
      <c r="E858" s="85">
        <v>39500</v>
      </c>
      <c r="F858" s="309"/>
      <c r="G858" s="67" t="s">
        <v>417</v>
      </c>
      <c r="H858" s="73" t="s">
        <v>82</v>
      </c>
    </row>
    <row r="859" spans="1:8" ht="160.5" customHeight="1">
      <c r="A859" s="86">
        <v>5</v>
      </c>
      <c r="B859" s="67" t="s">
        <v>348</v>
      </c>
      <c r="C859" s="99">
        <v>3360</v>
      </c>
      <c r="D859" s="99">
        <v>0</v>
      </c>
      <c r="E859" s="85">
        <v>39661</v>
      </c>
      <c r="F859" s="309"/>
      <c r="G859" s="67" t="s">
        <v>417</v>
      </c>
      <c r="H859" s="73" t="s">
        <v>82</v>
      </c>
    </row>
    <row r="860" spans="1:8" ht="157.5" customHeight="1">
      <c r="A860" s="86">
        <v>7</v>
      </c>
      <c r="B860" s="67" t="s">
        <v>347</v>
      </c>
      <c r="C860" s="99">
        <v>12296</v>
      </c>
      <c r="D860" s="99">
        <v>0</v>
      </c>
      <c r="E860" s="85">
        <v>39952</v>
      </c>
      <c r="F860" s="309"/>
      <c r="G860" s="67" t="s">
        <v>417</v>
      </c>
      <c r="H860" s="73" t="s">
        <v>82</v>
      </c>
    </row>
    <row r="861" spans="1:8" ht="141.75">
      <c r="A861" s="86">
        <v>8</v>
      </c>
      <c r="B861" s="67" t="s">
        <v>350</v>
      </c>
      <c r="C861" s="99">
        <v>20000</v>
      </c>
      <c r="D861" s="99">
        <v>20000</v>
      </c>
      <c r="E861" s="85">
        <v>40688</v>
      </c>
      <c r="F861" s="309"/>
      <c r="G861" s="67" t="s">
        <v>417</v>
      </c>
      <c r="H861" s="73" t="s">
        <v>82</v>
      </c>
    </row>
    <row r="862" spans="1:8" ht="156.75" customHeight="1">
      <c r="A862" s="86">
        <v>9</v>
      </c>
      <c r="B862" s="67" t="s">
        <v>418</v>
      </c>
      <c r="C862" s="99">
        <v>18970</v>
      </c>
      <c r="D862" s="99">
        <v>0</v>
      </c>
      <c r="E862" s="85">
        <v>41550</v>
      </c>
      <c r="F862" s="309"/>
      <c r="G862" s="67" t="s">
        <v>417</v>
      </c>
      <c r="H862" s="73" t="s">
        <v>82</v>
      </c>
    </row>
    <row r="863" spans="1:8" ht="157.5" customHeight="1">
      <c r="A863" s="86">
        <v>10</v>
      </c>
      <c r="B863" s="67" t="s">
        <v>1127</v>
      </c>
      <c r="C863" s="99">
        <v>5000</v>
      </c>
      <c r="D863" s="99">
        <v>0</v>
      </c>
      <c r="E863" s="85">
        <v>42081</v>
      </c>
      <c r="F863" s="309"/>
      <c r="G863" s="67" t="s">
        <v>417</v>
      </c>
      <c r="H863" s="73" t="s">
        <v>82</v>
      </c>
    </row>
    <row r="864" spans="1:8" ht="141.75">
      <c r="A864" s="86">
        <v>11</v>
      </c>
      <c r="B864" s="67" t="s">
        <v>351</v>
      </c>
      <c r="C864" s="99">
        <v>3400</v>
      </c>
      <c r="D864" s="99">
        <v>0</v>
      </c>
      <c r="E864" s="85">
        <v>42082</v>
      </c>
      <c r="F864" s="309"/>
      <c r="G864" s="67" t="s">
        <v>417</v>
      </c>
      <c r="H864" s="73" t="s">
        <v>82</v>
      </c>
    </row>
    <row r="865" spans="1:8" ht="156.75" customHeight="1">
      <c r="A865" s="86">
        <v>12</v>
      </c>
      <c r="B865" s="67" t="s">
        <v>352</v>
      </c>
      <c r="C865" s="99">
        <v>35000</v>
      </c>
      <c r="D865" s="99">
        <v>0</v>
      </c>
      <c r="E865" s="111">
        <v>42153</v>
      </c>
      <c r="F865" s="309"/>
      <c r="G865" s="67" t="s">
        <v>417</v>
      </c>
      <c r="H865" s="73" t="s">
        <v>82</v>
      </c>
    </row>
    <row r="866" spans="1:8" ht="160.5" customHeight="1">
      <c r="A866" s="86">
        <v>13</v>
      </c>
      <c r="B866" s="67" t="s">
        <v>353</v>
      </c>
      <c r="C866" s="99">
        <v>52000</v>
      </c>
      <c r="D866" s="99">
        <v>0</v>
      </c>
      <c r="E866" s="111">
        <v>42185</v>
      </c>
      <c r="F866" s="309"/>
      <c r="G866" s="67" t="s">
        <v>417</v>
      </c>
      <c r="H866" s="73" t="s">
        <v>82</v>
      </c>
    </row>
    <row r="867" spans="1:8" ht="141.75">
      <c r="A867" s="86">
        <v>14</v>
      </c>
      <c r="B867" s="67" t="s">
        <v>354</v>
      </c>
      <c r="C867" s="99">
        <v>85300</v>
      </c>
      <c r="D867" s="99">
        <v>85300</v>
      </c>
      <c r="E867" s="111">
        <v>42242</v>
      </c>
      <c r="F867" s="309"/>
      <c r="G867" s="67" t="s">
        <v>417</v>
      </c>
      <c r="H867" s="73" t="s">
        <v>82</v>
      </c>
    </row>
    <row r="868" spans="1:11" s="21" customFormat="1" ht="156" customHeight="1">
      <c r="A868" s="86">
        <v>15</v>
      </c>
      <c r="B868" s="67" t="s">
        <v>355</v>
      </c>
      <c r="C868" s="99">
        <v>37630</v>
      </c>
      <c r="D868" s="99">
        <v>37630</v>
      </c>
      <c r="E868" s="111">
        <v>42265</v>
      </c>
      <c r="F868" s="309"/>
      <c r="G868" s="67" t="s">
        <v>417</v>
      </c>
      <c r="H868" s="73" t="s">
        <v>82</v>
      </c>
      <c r="I868" s="30"/>
      <c r="J868" s="30"/>
      <c r="K868" s="30"/>
    </row>
    <row r="869" spans="1:11" s="21" customFormat="1" ht="167.25" customHeight="1">
      <c r="A869" s="86">
        <v>16</v>
      </c>
      <c r="B869" s="67" t="s">
        <v>359</v>
      </c>
      <c r="C869" s="99">
        <v>43600</v>
      </c>
      <c r="D869" s="99">
        <v>0</v>
      </c>
      <c r="E869" s="85">
        <v>42268</v>
      </c>
      <c r="F869" s="309"/>
      <c r="G869" s="67" t="s">
        <v>417</v>
      </c>
      <c r="H869" s="73" t="s">
        <v>82</v>
      </c>
      <c r="I869" s="30"/>
      <c r="J869" s="30"/>
      <c r="K869" s="30"/>
    </row>
    <row r="870" spans="1:8" ht="141.75">
      <c r="A870" s="86">
        <v>17</v>
      </c>
      <c r="B870" s="75" t="s">
        <v>345</v>
      </c>
      <c r="C870" s="82">
        <v>25429.4</v>
      </c>
      <c r="D870" s="82">
        <v>25429.4</v>
      </c>
      <c r="E870" s="85">
        <v>42488</v>
      </c>
      <c r="F870" s="302" t="s">
        <v>346</v>
      </c>
      <c r="G870" s="67" t="s">
        <v>417</v>
      </c>
      <c r="H870" s="73" t="s">
        <v>82</v>
      </c>
    </row>
    <row r="871" spans="1:8" ht="162.75" customHeight="1">
      <c r="A871" s="86">
        <v>18</v>
      </c>
      <c r="B871" s="67" t="s">
        <v>420</v>
      </c>
      <c r="C871" s="99">
        <v>20000</v>
      </c>
      <c r="D871" s="99">
        <v>0</v>
      </c>
      <c r="E871" s="85">
        <v>42641</v>
      </c>
      <c r="F871" s="309"/>
      <c r="G871" s="67" t="s">
        <v>417</v>
      </c>
      <c r="H871" s="73" t="s">
        <v>82</v>
      </c>
    </row>
    <row r="872" spans="1:8" ht="151.5" customHeight="1">
      <c r="A872" s="86">
        <v>19</v>
      </c>
      <c r="B872" s="67" t="s">
        <v>416</v>
      </c>
      <c r="C872" s="99">
        <v>31400</v>
      </c>
      <c r="D872" s="99">
        <v>0</v>
      </c>
      <c r="E872" s="85">
        <v>42822</v>
      </c>
      <c r="F872" s="309"/>
      <c r="G872" s="67" t="s">
        <v>417</v>
      </c>
      <c r="H872" s="73" t="s">
        <v>82</v>
      </c>
    </row>
    <row r="873" spans="1:8" ht="148.5" customHeight="1">
      <c r="A873" s="86">
        <v>20</v>
      </c>
      <c r="B873" s="67" t="s">
        <v>419</v>
      </c>
      <c r="C873" s="99">
        <v>25800</v>
      </c>
      <c r="D873" s="99">
        <v>0</v>
      </c>
      <c r="E873" s="85">
        <v>42822</v>
      </c>
      <c r="F873" s="309"/>
      <c r="G873" s="67" t="s">
        <v>417</v>
      </c>
      <c r="H873" s="73" t="s">
        <v>82</v>
      </c>
    </row>
    <row r="874" spans="1:11" s="21" customFormat="1" ht="147.75" customHeight="1">
      <c r="A874" s="86">
        <v>21</v>
      </c>
      <c r="B874" s="67" t="s">
        <v>356</v>
      </c>
      <c r="C874" s="99">
        <v>14500</v>
      </c>
      <c r="D874" s="99">
        <v>0</v>
      </c>
      <c r="E874" s="111">
        <v>42822</v>
      </c>
      <c r="F874" s="309"/>
      <c r="G874" s="67" t="s">
        <v>417</v>
      </c>
      <c r="H874" s="73" t="s">
        <v>82</v>
      </c>
      <c r="I874" s="30"/>
      <c r="J874" s="30"/>
      <c r="K874" s="30"/>
    </row>
    <row r="875" spans="1:11" s="21" customFormat="1" ht="150.75" customHeight="1">
      <c r="A875" s="86">
        <v>22</v>
      </c>
      <c r="B875" s="67" t="s">
        <v>357</v>
      </c>
      <c r="C875" s="99">
        <v>24000</v>
      </c>
      <c r="D875" s="99">
        <v>0</v>
      </c>
      <c r="E875" s="111">
        <v>42822</v>
      </c>
      <c r="F875" s="309"/>
      <c r="G875" s="67" t="s">
        <v>417</v>
      </c>
      <c r="H875" s="73" t="s">
        <v>82</v>
      </c>
      <c r="I875" s="30"/>
      <c r="J875" s="30"/>
      <c r="K875" s="30"/>
    </row>
    <row r="876" spans="1:11" s="21" customFormat="1" ht="154.5" customHeight="1">
      <c r="A876" s="86">
        <v>23</v>
      </c>
      <c r="B876" s="67" t="s">
        <v>358</v>
      </c>
      <c r="C876" s="99">
        <v>40000</v>
      </c>
      <c r="D876" s="99">
        <v>0</v>
      </c>
      <c r="E876" s="111">
        <v>42822</v>
      </c>
      <c r="F876" s="309"/>
      <c r="G876" s="67" t="s">
        <v>417</v>
      </c>
      <c r="H876" s="73" t="s">
        <v>82</v>
      </c>
      <c r="I876" s="30"/>
      <c r="J876" s="30"/>
      <c r="K876" s="30"/>
    </row>
    <row r="877" spans="1:11" s="21" customFormat="1" ht="161.25" customHeight="1">
      <c r="A877" s="86">
        <v>24</v>
      </c>
      <c r="B877" s="67" t="s">
        <v>2696</v>
      </c>
      <c r="C877" s="99">
        <v>8900</v>
      </c>
      <c r="D877" s="99">
        <v>0</v>
      </c>
      <c r="E877" s="111" t="s">
        <v>2697</v>
      </c>
      <c r="F877" s="309" t="s">
        <v>2698</v>
      </c>
      <c r="G877" s="67" t="s">
        <v>417</v>
      </c>
      <c r="H877" s="73" t="s">
        <v>82</v>
      </c>
      <c r="I877" s="30"/>
      <c r="J877" s="30"/>
      <c r="K877" s="30"/>
    </row>
    <row r="878" spans="1:8" ht="15.75">
      <c r="A878" s="86"/>
      <c r="B878" s="135" t="s">
        <v>413</v>
      </c>
      <c r="C878" s="94">
        <f>SUM(C856:C877)</f>
        <v>537055.4</v>
      </c>
      <c r="D878" s="94">
        <f>SUM(D856:D877)</f>
        <v>168359.4</v>
      </c>
      <c r="E878" s="86"/>
      <c r="F878" s="302"/>
      <c r="G878" s="86"/>
      <c r="H878" s="73"/>
    </row>
    <row r="879" spans="1:8" ht="15.75">
      <c r="A879" s="63"/>
      <c r="B879" s="61"/>
      <c r="C879" s="62"/>
      <c r="D879" s="62"/>
      <c r="E879" s="63"/>
      <c r="F879" s="301"/>
      <c r="G879" s="63"/>
      <c r="H879" s="64"/>
    </row>
    <row r="880" spans="1:8" ht="15.75">
      <c r="A880" s="222"/>
      <c r="B880" s="294" t="s">
        <v>2060</v>
      </c>
      <c r="C880" s="295"/>
      <c r="D880" s="62"/>
      <c r="E880" s="63"/>
      <c r="F880" s="301"/>
      <c r="G880" s="63"/>
      <c r="H880" s="64"/>
    </row>
    <row r="881" spans="1:8" ht="155.25" customHeight="1">
      <c r="A881" s="86">
        <v>1</v>
      </c>
      <c r="B881" s="67" t="s">
        <v>360</v>
      </c>
      <c r="C881" s="99">
        <v>11750.4</v>
      </c>
      <c r="D881" s="99">
        <v>0</v>
      </c>
      <c r="E881" s="85">
        <v>39082</v>
      </c>
      <c r="F881" s="302"/>
      <c r="G881" s="67" t="s">
        <v>417</v>
      </c>
      <c r="H881" s="73" t="s">
        <v>82</v>
      </c>
    </row>
    <row r="882" spans="1:11" s="21" customFormat="1" ht="153.75" customHeight="1">
      <c r="A882" s="86">
        <v>2</v>
      </c>
      <c r="B882" s="67" t="s">
        <v>1286</v>
      </c>
      <c r="C882" s="99">
        <v>5460</v>
      </c>
      <c r="D882" s="99">
        <v>0</v>
      </c>
      <c r="E882" s="85">
        <v>39436</v>
      </c>
      <c r="F882" s="302"/>
      <c r="G882" s="67" t="s">
        <v>417</v>
      </c>
      <c r="H882" s="73" t="s">
        <v>82</v>
      </c>
      <c r="I882" s="30"/>
      <c r="J882" s="30"/>
      <c r="K882" s="30"/>
    </row>
    <row r="883" spans="1:8" ht="152.25" customHeight="1">
      <c r="A883" s="86">
        <v>3</v>
      </c>
      <c r="B883" s="67" t="s">
        <v>365</v>
      </c>
      <c r="C883" s="99">
        <v>7700</v>
      </c>
      <c r="D883" s="99">
        <v>0</v>
      </c>
      <c r="E883" s="85">
        <v>39444</v>
      </c>
      <c r="F883" s="302"/>
      <c r="G883" s="67" t="s">
        <v>417</v>
      </c>
      <c r="H883" s="73" t="s">
        <v>82</v>
      </c>
    </row>
    <row r="884" spans="1:8" ht="152.25" customHeight="1">
      <c r="A884" s="86">
        <v>4</v>
      </c>
      <c r="B884" s="67" t="s">
        <v>366</v>
      </c>
      <c r="C884" s="99">
        <v>8000</v>
      </c>
      <c r="D884" s="99">
        <v>0</v>
      </c>
      <c r="E884" s="85">
        <v>39444</v>
      </c>
      <c r="F884" s="302"/>
      <c r="G884" s="67" t="s">
        <v>417</v>
      </c>
      <c r="H884" s="73" t="s">
        <v>82</v>
      </c>
    </row>
    <row r="885" spans="1:8" ht="153" customHeight="1">
      <c r="A885" s="86">
        <v>5</v>
      </c>
      <c r="B885" s="67" t="s">
        <v>367</v>
      </c>
      <c r="C885" s="99">
        <v>8400</v>
      </c>
      <c r="D885" s="99">
        <v>0</v>
      </c>
      <c r="E885" s="85">
        <v>39444</v>
      </c>
      <c r="F885" s="302"/>
      <c r="G885" s="67" t="s">
        <v>417</v>
      </c>
      <c r="H885" s="73" t="s">
        <v>82</v>
      </c>
    </row>
    <row r="886" spans="1:8" ht="155.25" customHeight="1">
      <c r="A886" s="86">
        <v>6</v>
      </c>
      <c r="B886" s="67" t="s">
        <v>368</v>
      </c>
      <c r="C886" s="99">
        <v>10555</v>
      </c>
      <c r="D886" s="99">
        <v>0</v>
      </c>
      <c r="E886" s="85">
        <v>39444</v>
      </c>
      <c r="F886" s="302"/>
      <c r="G886" s="67" t="s">
        <v>417</v>
      </c>
      <c r="H886" s="73" t="s">
        <v>82</v>
      </c>
    </row>
    <row r="887" spans="1:8" ht="152.25" customHeight="1">
      <c r="A887" s="86">
        <v>7</v>
      </c>
      <c r="B887" s="67" t="s">
        <v>364</v>
      </c>
      <c r="C887" s="99">
        <v>26300</v>
      </c>
      <c r="D887" s="99">
        <v>0</v>
      </c>
      <c r="E887" s="85">
        <v>39801</v>
      </c>
      <c r="F887" s="302"/>
      <c r="G887" s="67" t="s">
        <v>417</v>
      </c>
      <c r="H887" s="73" t="s">
        <v>82</v>
      </c>
    </row>
    <row r="888" spans="1:8" ht="156.75" customHeight="1">
      <c r="A888" s="86">
        <v>8</v>
      </c>
      <c r="B888" s="67" t="s">
        <v>1287</v>
      </c>
      <c r="C888" s="99">
        <v>14500</v>
      </c>
      <c r="D888" s="99">
        <v>0</v>
      </c>
      <c r="E888" s="85">
        <v>39904</v>
      </c>
      <c r="F888" s="302"/>
      <c r="G888" s="67" t="s">
        <v>417</v>
      </c>
      <c r="H888" s="73" t="s">
        <v>82</v>
      </c>
    </row>
    <row r="889" spans="1:8" ht="156" customHeight="1">
      <c r="A889" s="86">
        <v>9</v>
      </c>
      <c r="B889" s="67" t="s">
        <v>363</v>
      </c>
      <c r="C889" s="99">
        <v>10400</v>
      </c>
      <c r="D889" s="99">
        <v>0</v>
      </c>
      <c r="E889" s="85">
        <v>39904</v>
      </c>
      <c r="F889" s="302"/>
      <c r="G889" s="67" t="s">
        <v>417</v>
      </c>
      <c r="H889" s="73" t="s">
        <v>82</v>
      </c>
    </row>
    <row r="890" spans="1:8" ht="152.25" customHeight="1">
      <c r="A890" s="86">
        <v>10</v>
      </c>
      <c r="B890" s="67" t="s">
        <v>362</v>
      </c>
      <c r="C890" s="99">
        <v>11300</v>
      </c>
      <c r="D890" s="99">
        <v>0</v>
      </c>
      <c r="E890" s="85">
        <v>39965</v>
      </c>
      <c r="F890" s="302"/>
      <c r="G890" s="67" t="s">
        <v>417</v>
      </c>
      <c r="H890" s="73" t="s">
        <v>82</v>
      </c>
    </row>
    <row r="891" spans="1:8" ht="156" customHeight="1">
      <c r="A891" s="86">
        <v>11</v>
      </c>
      <c r="B891" s="67" t="s">
        <v>363</v>
      </c>
      <c r="C891" s="99">
        <v>8900</v>
      </c>
      <c r="D891" s="99">
        <v>0</v>
      </c>
      <c r="E891" s="85">
        <v>39965</v>
      </c>
      <c r="F891" s="302"/>
      <c r="G891" s="67" t="s">
        <v>417</v>
      </c>
      <c r="H891" s="73" t="s">
        <v>82</v>
      </c>
    </row>
    <row r="892" spans="1:8" ht="155.25" customHeight="1">
      <c r="A892" s="86">
        <v>13</v>
      </c>
      <c r="B892" s="67" t="s">
        <v>1288</v>
      </c>
      <c r="C892" s="99">
        <v>4900</v>
      </c>
      <c r="D892" s="99">
        <v>4900</v>
      </c>
      <c r="E892" s="85">
        <v>40840</v>
      </c>
      <c r="F892" s="302"/>
      <c r="G892" s="67" t="s">
        <v>417</v>
      </c>
      <c r="H892" s="73" t="s">
        <v>82</v>
      </c>
    </row>
    <row r="893" spans="1:8" ht="157.5" customHeight="1">
      <c r="A893" s="86">
        <v>14</v>
      </c>
      <c r="B893" s="67" t="s">
        <v>1289</v>
      </c>
      <c r="C893" s="99">
        <v>4800</v>
      </c>
      <c r="D893" s="99">
        <v>4800</v>
      </c>
      <c r="E893" s="85">
        <v>40840</v>
      </c>
      <c r="F893" s="302"/>
      <c r="G893" s="67" t="s">
        <v>417</v>
      </c>
      <c r="H893" s="73" t="s">
        <v>82</v>
      </c>
    </row>
    <row r="894" spans="1:8" ht="153" customHeight="1">
      <c r="A894" s="86">
        <v>15</v>
      </c>
      <c r="B894" s="67" t="s">
        <v>1290</v>
      </c>
      <c r="C894" s="99">
        <v>3350</v>
      </c>
      <c r="D894" s="99">
        <v>0</v>
      </c>
      <c r="E894" s="85">
        <v>41250</v>
      </c>
      <c r="F894" s="302"/>
      <c r="G894" s="67" t="s">
        <v>417</v>
      </c>
      <c r="H894" s="73" t="s">
        <v>82</v>
      </c>
    </row>
    <row r="895" spans="1:8" ht="153" customHeight="1">
      <c r="A895" s="86">
        <v>16</v>
      </c>
      <c r="B895" s="67" t="s">
        <v>1290</v>
      </c>
      <c r="C895" s="99">
        <v>3350</v>
      </c>
      <c r="D895" s="99">
        <v>0</v>
      </c>
      <c r="E895" s="85">
        <v>41250</v>
      </c>
      <c r="F895" s="302"/>
      <c r="G895" s="67" t="s">
        <v>417</v>
      </c>
      <c r="H895" s="73" t="s">
        <v>82</v>
      </c>
    </row>
    <row r="896" spans="1:8" ht="153" customHeight="1">
      <c r="A896" s="86">
        <v>17</v>
      </c>
      <c r="B896" s="67" t="s">
        <v>1291</v>
      </c>
      <c r="C896" s="99">
        <v>4446</v>
      </c>
      <c r="D896" s="99">
        <v>0</v>
      </c>
      <c r="E896" s="85">
        <v>41362</v>
      </c>
      <c r="F896" s="302"/>
      <c r="G896" s="67" t="s">
        <v>417</v>
      </c>
      <c r="H896" s="73" t="s">
        <v>82</v>
      </c>
    </row>
    <row r="897" spans="1:8" ht="148.5" customHeight="1">
      <c r="A897" s="86">
        <v>18</v>
      </c>
      <c r="B897" s="67" t="s">
        <v>1292</v>
      </c>
      <c r="C897" s="99">
        <v>4446</v>
      </c>
      <c r="D897" s="99">
        <v>0</v>
      </c>
      <c r="E897" s="85">
        <v>41362</v>
      </c>
      <c r="F897" s="302"/>
      <c r="G897" s="67" t="s">
        <v>417</v>
      </c>
      <c r="H897" s="73" t="s">
        <v>82</v>
      </c>
    </row>
    <row r="898" spans="1:8" ht="156" customHeight="1">
      <c r="A898" s="86">
        <v>19</v>
      </c>
      <c r="B898" s="67" t="s">
        <v>2353</v>
      </c>
      <c r="C898" s="99">
        <v>4240</v>
      </c>
      <c r="D898" s="99">
        <v>0</v>
      </c>
      <c r="E898" s="85">
        <v>41541</v>
      </c>
      <c r="F898" s="302"/>
      <c r="G898" s="67" t="s">
        <v>417</v>
      </c>
      <c r="H898" s="73" t="s">
        <v>82</v>
      </c>
    </row>
    <row r="899" spans="1:11" s="21" customFormat="1" ht="152.25" customHeight="1">
      <c r="A899" s="86">
        <v>20</v>
      </c>
      <c r="B899" s="67" t="s">
        <v>1351</v>
      </c>
      <c r="C899" s="99">
        <v>82120</v>
      </c>
      <c r="D899" s="99">
        <v>0</v>
      </c>
      <c r="E899" s="85">
        <v>41619</v>
      </c>
      <c r="F899" s="302"/>
      <c r="G899" s="67" t="s">
        <v>417</v>
      </c>
      <c r="H899" s="73" t="s">
        <v>82</v>
      </c>
      <c r="I899" s="30"/>
      <c r="J899" s="30"/>
      <c r="K899" s="30"/>
    </row>
    <row r="900" spans="1:8" ht="148.5" customHeight="1">
      <c r="A900" s="86">
        <v>21</v>
      </c>
      <c r="B900" s="67" t="s">
        <v>361</v>
      </c>
      <c r="C900" s="99">
        <v>14000</v>
      </c>
      <c r="D900" s="99">
        <v>0</v>
      </c>
      <c r="E900" s="85">
        <v>41824</v>
      </c>
      <c r="F900" s="302"/>
      <c r="G900" s="67" t="s">
        <v>417</v>
      </c>
      <c r="H900" s="73" t="s">
        <v>82</v>
      </c>
    </row>
    <row r="901" spans="1:8" ht="159" customHeight="1">
      <c r="A901" s="86">
        <v>22</v>
      </c>
      <c r="B901" s="67" t="s">
        <v>1358</v>
      </c>
      <c r="C901" s="99">
        <v>4911</v>
      </c>
      <c r="D901" s="99">
        <v>0</v>
      </c>
      <c r="E901" s="85">
        <v>42130</v>
      </c>
      <c r="F901" s="302"/>
      <c r="G901" s="67" t="s">
        <v>417</v>
      </c>
      <c r="H901" s="73" t="s">
        <v>82</v>
      </c>
    </row>
    <row r="902" spans="1:8" ht="161.25" customHeight="1">
      <c r="A902" s="86">
        <v>23</v>
      </c>
      <c r="B902" s="67" t="s">
        <v>1359</v>
      </c>
      <c r="C902" s="99">
        <v>4911</v>
      </c>
      <c r="D902" s="99">
        <v>0</v>
      </c>
      <c r="E902" s="85">
        <v>42130</v>
      </c>
      <c r="F902" s="302"/>
      <c r="G902" s="67" t="s">
        <v>417</v>
      </c>
      <c r="H902" s="73" t="s">
        <v>82</v>
      </c>
    </row>
    <row r="903" spans="1:8" ht="153" customHeight="1">
      <c r="A903" s="86">
        <v>24</v>
      </c>
      <c r="B903" s="67" t="s">
        <v>1349</v>
      </c>
      <c r="C903" s="99">
        <v>4800</v>
      </c>
      <c r="D903" s="99">
        <v>0</v>
      </c>
      <c r="E903" s="85">
        <v>42180</v>
      </c>
      <c r="F903" s="302"/>
      <c r="G903" s="67" t="s">
        <v>417</v>
      </c>
      <c r="H903" s="73" t="s">
        <v>82</v>
      </c>
    </row>
    <row r="904" spans="1:8" ht="154.5" customHeight="1">
      <c r="A904" s="86">
        <v>25</v>
      </c>
      <c r="B904" s="67" t="s">
        <v>1357</v>
      </c>
      <c r="C904" s="99">
        <v>19080</v>
      </c>
      <c r="D904" s="99">
        <v>0</v>
      </c>
      <c r="E904" s="85">
        <v>42368</v>
      </c>
      <c r="F904" s="302"/>
      <c r="G904" s="67" t="s">
        <v>417</v>
      </c>
      <c r="H904" s="73" t="s">
        <v>82</v>
      </c>
    </row>
    <row r="905" spans="1:8" ht="156.75" customHeight="1">
      <c r="A905" s="86">
        <v>26</v>
      </c>
      <c r="B905" s="67" t="s">
        <v>1356</v>
      </c>
      <c r="C905" s="99">
        <v>19080</v>
      </c>
      <c r="D905" s="99">
        <v>0</v>
      </c>
      <c r="E905" s="85">
        <v>42368</v>
      </c>
      <c r="F905" s="302"/>
      <c r="G905" s="67" t="s">
        <v>417</v>
      </c>
      <c r="H905" s="73" t="s">
        <v>82</v>
      </c>
    </row>
    <row r="906" spans="1:11" s="21" customFormat="1" ht="153" customHeight="1">
      <c r="A906" s="86">
        <v>27</v>
      </c>
      <c r="B906" s="67" t="s">
        <v>1352</v>
      </c>
      <c r="C906" s="99">
        <v>3417</v>
      </c>
      <c r="D906" s="99">
        <v>0</v>
      </c>
      <c r="E906" s="85">
        <v>42457</v>
      </c>
      <c r="F906" s="302"/>
      <c r="G906" s="67" t="s">
        <v>417</v>
      </c>
      <c r="H906" s="73" t="s">
        <v>82</v>
      </c>
      <c r="I906" s="30"/>
      <c r="J906" s="30"/>
      <c r="K906" s="30"/>
    </row>
    <row r="907" spans="1:8" ht="156.75" customHeight="1">
      <c r="A907" s="86">
        <v>28</v>
      </c>
      <c r="B907" s="67" t="s">
        <v>1353</v>
      </c>
      <c r="C907" s="99">
        <v>3417</v>
      </c>
      <c r="D907" s="99">
        <v>0</v>
      </c>
      <c r="E907" s="85">
        <v>42457</v>
      </c>
      <c r="F907" s="302"/>
      <c r="G907" s="67" t="s">
        <v>417</v>
      </c>
      <c r="H907" s="73" t="s">
        <v>82</v>
      </c>
    </row>
    <row r="908" spans="1:8" ht="157.5" customHeight="1">
      <c r="A908" s="86">
        <v>29</v>
      </c>
      <c r="B908" s="67" t="s">
        <v>1350</v>
      </c>
      <c r="C908" s="99">
        <v>3666</v>
      </c>
      <c r="D908" s="99">
        <v>3666</v>
      </c>
      <c r="E908" s="85">
        <v>42474</v>
      </c>
      <c r="F908" s="302"/>
      <c r="G908" s="67" t="s">
        <v>417</v>
      </c>
      <c r="H908" s="73" t="s">
        <v>82</v>
      </c>
    </row>
    <row r="909" spans="1:8" ht="163.5" customHeight="1">
      <c r="A909" s="86">
        <v>30</v>
      </c>
      <c r="B909" s="67" t="s">
        <v>1361</v>
      </c>
      <c r="C909" s="99">
        <v>4911</v>
      </c>
      <c r="D909" s="99">
        <v>0</v>
      </c>
      <c r="E909" s="85">
        <v>42496</v>
      </c>
      <c r="F909" s="302"/>
      <c r="G909" s="67" t="s">
        <v>417</v>
      </c>
      <c r="H909" s="73" t="s">
        <v>82</v>
      </c>
    </row>
    <row r="910" spans="1:8" ht="159" customHeight="1">
      <c r="A910" s="86">
        <v>31</v>
      </c>
      <c r="B910" s="67" t="s">
        <v>1362</v>
      </c>
      <c r="C910" s="99">
        <v>4911</v>
      </c>
      <c r="D910" s="99">
        <v>0</v>
      </c>
      <c r="E910" s="85">
        <v>42496</v>
      </c>
      <c r="F910" s="302"/>
      <c r="G910" s="67" t="s">
        <v>417</v>
      </c>
      <c r="H910" s="73" t="s">
        <v>82</v>
      </c>
    </row>
    <row r="911" spans="1:8" ht="159.75" customHeight="1">
      <c r="A911" s="86">
        <v>32</v>
      </c>
      <c r="B911" s="67" t="s">
        <v>1363</v>
      </c>
      <c r="C911" s="99">
        <v>4911</v>
      </c>
      <c r="D911" s="99">
        <v>0</v>
      </c>
      <c r="E911" s="85">
        <v>42496</v>
      </c>
      <c r="F911" s="302"/>
      <c r="G911" s="67" t="s">
        <v>417</v>
      </c>
      <c r="H911" s="73" t="s">
        <v>82</v>
      </c>
    </row>
    <row r="912" spans="1:8" ht="161.25" customHeight="1">
      <c r="A912" s="86">
        <v>33</v>
      </c>
      <c r="B912" s="67" t="s">
        <v>1364</v>
      </c>
      <c r="C912" s="99">
        <v>4911</v>
      </c>
      <c r="D912" s="99">
        <v>0</v>
      </c>
      <c r="E912" s="85">
        <v>42496</v>
      </c>
      <c r="F912" s="302"/>
      <c r="G912" s="67" t="s">
        <v>417</v>
      </c>
      <c r="H912" s="73" t="s">
        <v>82</v>
      </c>
    </row>
    <row r="913" spans="1:8" ht="162.75" customHeight="1">
      <c r="A913" s="86">
        <v>34</v>
      </c>
      <c r="B913" s="67" t="s">
        <v>1365</v>
      </c>
      <c r="C913" s="99">
        <v>4911</v>
      </c>
      <c r="D913" s="99">
        <v>0</v>
      </c>
      <c r="E913" s="85">
        <v>42496</v>
      </c>
      <c r="F913" s="302"/>
      <c r="G913" s="67" t="s">
        <v>417</v>
      </c>
      <c r="H913" s="73" t="s">
        <v>82</v>
      </c>
    </row>
    <row r="914" spans="1:8" ht="153.75" customHeight="1">
      <c r="A914" s="86">
        <v>35</v>
      </c>
      <c r="B914" s="67" t="s">
        <v>1366</v>
      </c>
      <c r="C914" s="99">
        <v>4911</v>
      </c>
      <c r="D914" s="99">
        <v>0</v>
      </c>
      <c r="E914" s="85">
        <v>42496</v>
      </c>
      <c r="F914" s="302"/>
      <c r="G914" s="67" t="s">
        <v>417</v>
      </c>
      <c r="H914" s="73" t="s">
        <v>82</v>
      </c>
    </row>
    <row r="915" spans="1:8" ht="162.75" customHeight="1">
      <c r="A915" s="86">
        <v>36</v>
      </c>
      <c r="B915" s="67" t="s">
        <v>1367</v>
      </c>
      <c r="C915" s="99">
        <v>4911</v>
      </c>
      <c r="D915" s="99">
        <v>0</v>
      </c>
      <c r="E915" s="85">
        <v>42496</v>
      </c>
      <c r="F915" s="302"/>
      <c r="G915" s="67" t="s">
        <v>417</v>
      </c>
      <c r="H915" s="73" t="s">
        <v>82</v>
      </c>
    </row>
    <row r="916" spans="1:8" ht="159" customHeight="1">
      <c r="A916" s="86">
        <v>37</v>
      </c>
      <c r="B916" s="67" t="s">
        <v>1368</v>
      </c>
      <c r="C916" s="99">
        <v>4911</v>
      </c>
      <c r="D916" s="99">
        <v>0</v>
      </c>
      <c r="E916" s="85">
        <v>42496</v>
      </c>
      <c r="F916" s="302"/>
      <c r="G916" s="67" t="s">
        <v>417</v>
      </c>
      <c r="H916" s="73" t="s">
        <v>82</v>
      </c>
    </row>
    <row r="917" spans="1:8" ht="163.5" customHeight="1">
      <c r="A917" s="86">
        <v>38</v>
      </c>
      <c r="B917" s="67" t="s">
        <v>1369</v>
      </c>
      <c r="C917" s="99">
        <v>4911</v>
      </c>
      <c r="D917" s="99">
        <v>0</v>
      </c>
      <c r="E917" s="85">
        <v>42496</v>
      </c>
      <c r="F917" s="302"/>
      <c r="G917" s="67" t="s">
        <v>417</v>
      </c>
      <c r="H917" s="73" t="s">
        <v>82</v>
      </c>
    </row>
    <row r="918" spans="1:8" ht="159" customHeight="1">
      <c r="A918" s="86">
        <v>39</v>
      </c>
      <c r="B918" s="67" t="s">
        <v>1370</v>
      </c>
      <c r="C918" s="99">
        <v>4911</v>
      </c>
      <c r="D918" s="99">
        <v>0</v>
      </c>
      <c r="E918" s="85">
        <v>42496</v>
      </c>
      <c r="F918" s="302"/>
      <c r="G918" s="67" t="s">
        <v>417</v>
      </c>
      <c r="H918" s="73" t="s">
        <v>82</v>
      </c>
    </row>
    <row r="919" spans="1:8" ht="162.75" customHeight="1">
      <c r="A919" s="86">
        <v>40</v>
      </c>
      <c r="B919" s="67" t="s">
        <v>1371</v>
      </c>
      <c r="C919" s="99">
        <v>4911</v>
      </c>
      <c r="D919" s="99">
        <v>0</v>
      </c>
      <c r="E919" s="85">
        <v>42496</v>
      </c>
      <c r="F919" s="302"/>
      <c r="G919" s="67" t="s">
        <v>417</v>
      </c>
      <c r="H919" s="73" t="s">
        <v>82</v>
      </c>
    </row>
    <row r="920" spans="1:8" ht="165" customHeight="1">
      <c r="A920" s="86">
        <v>41</v>
      </c>
      <c r="B920" s="67" t="s">
        <v>1372</v>
      </c>
      <c r="C920" s="99">
        <v>4911</v>
      </c>
      <c r="D920" s="99">
        <v>0</v>
      </c>
      <c r="E920" s="85">
        <v>42496</v>
      </c>
      <c r="F920" s="302"/>
      <c r="G920" s="67" t="s">
        <v>417</v>
      </c>
      <c r="H920" s="73" t="s">
        <v>82</v>
      </c>
    </row>
    <row r="921" spans="1:8" ht="163.5" customHeight="1">
      <c r="A921" s="86">
        <v>42</v>
      </c>
      <c r="B921" s="67" t="s">
        <v>1373</v>
      </c>
      <c r="C921" s="99">
        <v>4911</v>
      </c>
      <c r="D921" s="99">
        <v>0</v>
      </c>
      <c r="E921" s="85">
        <v>42496</v>
      </c>
      <c r="F921" s="302"/>
      <c r="G921" s="67" t="s">
        <v>417</v>
      </c>
      <c r="H921" s="73" t="s">
        <v>82</v>
      </c>
    </row>
    <row r="922" spans="1:8" ht="169.5" customHeight="1">
      <c r="A922" s="86">
        <v>43</v>
      </c>
      <c r="B922" s="67" t="s">
        <v>1374</v>
      </c>
      <c r="C922" s="99">
        <v>4911</v>
      </c>
      <c r="D922" s="99">
        <v>0</v>
      </c>
      <c r="E922" s="85">
        <v>42496</v>
      </c>
      <c r="F922" s="302"/>
      <c r="G922" s="67" t="s">
        <v>417</v>
      </c>
      <c r="H922" s="73" t="s">
        <v>82</v>
      </c>
    </row>
    <row r="923" spans="1:8" ht="168.75" customHeight="1">
      <c r="A923" s="86">
        <v>44</v>
      </c>
      <c r="B923" s="67" t="s">
        <v>457</v>
      </c>
      <c r="C923" s="99">
        <v>4911</v>
      </c>
      <c r="D923" s="99">
        <v>0</v>
      </c>
      <c r="E923" s="85">
        <v>42496</v>
      </c>
      <c r="F923" s="302"/>
      <c r="G923" s="67" t="s">
        <v>417</v>
      </c>
      <c r="H923" s="73" t="s">
        <v>82</v>
      </c>
    </row>
    <row r="924" spans="1:8" ht="160.5" customHeight="1">
      <c r="A924" s="86">
        <v>45</v>
      </c>
      <c r="B924" s="67" t="s">
        <v>458</v>
      </c>
      <c r="C924" s="99">
        <v>4911</v>
      </c>
      <c r="D924" s="99">
        <v>0</v>
      </c>
      <c r="E924" s="85">
        <v>42496</v>
      </c>
      <c r="F924" s="302"/>
      <c r="G924" s="67" t="s">
        <v>417</v>
      </c>
      <c r="H924" s="73" t="s">
        <v>82</v>
      </c>
    </row>
    <row r="925" spans="1:8" ht="163.5" customHeight="1">
      <c r="A925" s="86">
        <v>46</v>
      </c>
      <c r="B925" s="67" t="s">
        <v>459</v>
      </c>
      <c r="C925" s="99">
        <v>4911</v>
      </c>
      <c r="D925" s="99">
        <v>0</v>
      </c>
      <c r="E925" s="85">
        <v>42496</v>
      </c>
      <c r="F925" s="302"/>
      <c r="G925" s="67" t="s">
        <v>417</v>
      </c>
      <c r="H925" s="73" t="s">
        <v>82</v>
      </c>
    </row>
    <row r="926" spans="1:8" ht="167.25" customHeight="1">
      <c r="A926" s="86">
        <v>47</v>
      </c>
      <c r="B926" s="67" t="s">
        <v>460</v>
      </c>
      <c r="C926" s="99">
        <v>4911</v>
      </c>
      <c r="D926" s="99">
        <v>0</v>
      </c>
      <c r="E926" s="85">
        <v>42496</v>
      </c>
      <c r="F926" s="302"/>
      <c r="G926" s="67" t="s">
        <v>417</v>
      </c>
      <c r="H926" s="73" t="s">
        <v>82</v>
      </c>
    </row>
    <row r="927" spans="1:8" ht="159.75" customHeight="1">
      <c r="A927" s="86">
        <v>48</v>
      </c>
      <c r="B927" s="67" t="s">
        <v>461</v>
      </c>
      <c r="C927" s="99">
        <v>4911</v>
      </c>
      <c r="D927" s="99">
        <v>0</v>
      </c>
      <c r="E927" s="85">
        <v>42496</v>
      </c>
      <c r="F927" s="302"/>
      <c r="G927" s="67" t="s">
        <v>417</v>
      </c>
      <c r="H927" s="73" t="s">
        <v>82</v>
      </c>
    </row>
    <row r="928" spans="1:8" ht="156" customHeight="1">
      <c r="A928" s="86">
        <v>49</v>
      </c>
      <c r="B928" s="67" t="s">
        <v>462</v>
      </c>
      <c r="C928" s="99">
        <v>4911</v>
      </c>
      <c r="D928" s="99">
        <v>0</v>
      </c>
      <c r="E928" s="85">
        <v>42496</v>
      </c>
      <c r="F928" s="302"/>
      <c r="G928" s="67" t="s">
        <v>417</v>
      </c>
      <c r="H928" s="73" t="s">
        <v>82</v>
      </c>
    </row>
    <row r="929" spans="1:8" ht="153.75" customHeight="1">
      <c r="A929" s="86">
        <v>50</v>
      </c>
      <c r="B929" s="67" t="s">
        <v>463</v>
      </c>
      <c r="C929" s="99">
        <v>4911</v>
      </c>
      <c r="D929" s="99">
        <v>0</v>
      </c>
      <c r="E929" s="85">
        <v>42496</v>
      </c>
      <c r="F929" s="302"/>
      <c r="G929" s="67" t="s">
        <v>417</v>
      </c>
      <c r="H929" s="73" t="s">
        <v>82</v>
      </c>
    </row>
    <row r="930" spans="1:8" ht="155.25" customHeight="1">
      <c r="A930" s="86">
        <v>51</v>
      </c>
      <c r="B930" s="67" t="s">
        <v>464</v>
      </c>
      <c r="C930" s="99">
        <v>4911</v>
      </c>
      <c r="D930" s="99">
        <v>0</v>
      </c>
      <c r="E930" s="85">
        <v>42496</v>
      </c>
      <c r="F930" s="302"/>
      <c r="G930" s="67" t="s">
        <v>417</v>
      </c>
      <c r="H930" s="73" t="s">
        <v>82</v>
      </c>
    </row>
    <row r="931" spans="1:8" ht="157.5" customHeight="1">
      <c r="A931" s="86">
        <v>52</v>
      </c>
      <c r="B931" s="67" t="s">
        <v>1767</v>
      </c>
      <c r="C931" s="99">
        <v>4911</v>
      </c>
      <c r="D931" s="99">
        <v>0</v>
      </c>
      <c r="E931" s="85">
        <v>42496</v>
      </c>
      <c r="F931" s="302"/>
      <c r="G931" s="67" t="s">
        <v>417</v>
      </c>
      <c r="H931" s="73" t="s">
        <v>82</v>
      </c>
    </row>
    <row r="932" spans="1:8" ht="156.75" customHeight="1">
      <c r="A932" s="86">
        <v>53</v>
      </c>
      <c r="B932" s="67" t="s">
        <v>1768</v>
      </c>
      <c r="C932" s="99">
        <v>4911</v>
      </c>
      <c r="D932" s="99">
        <v>0</v>
      </c>
      <c r="E932" s="85">
        <v>42496</v>
      </c>
      <c r="F932" s="302"/>
      <c r="G932" s="67" t="s">
        <v>417</v>
      </c>
      <c r="H932" s="73" t="s">
        <v>82</v>
      </c>
    </row>
    <row r="933" spans="1:8" ht="160.5" customHeight="1">
      <c r="A933" s="86">
        <v>54</v>
      </c>
      <c r="B933" s="67" t="s">
        <v>1769</v>
      </c>
      <c r="C933" s="99">
        <v>4911</v>
      </c>
      <c r="D933" s="99">
        <v>0</v>
      </c>
      <c r="E933" s="85">
        <v>42496</v>
      </c>
      <c r="F933" s="302"/>
      <c r="G933" s="67" t="s">
        <v>417</v>
      </c>
      <c r="H933" s="73" t="s">
        <v>82</v>
      </c>
    </row>
    <row r="934" spans="1:8" ht="152.25" customHeight="1">
      <c r="A934" s="86">
        <v>55</v>
      </c>
      <c r="B934" s="67" t="s">
        <v>1770</v>
      </c>
      <c r="C934" s="99">
        <v>4911</v>
      </c>
      <c r="D934" s="99">
        <v>0</v>
      </c>
      <c r="E934" s="85">
        <v>42496</v>
      </c>
      <c r="F934" s="302"/>
      <c r="G934" s="67" t="s">
        <v>417</v>
      </c>
      <c r="H934" s="73" t="s">
        <v>82</v>
      </c>
    </row>
    <row r="935" spans="1:8" ht="151.5" customHeight="1">
      <c r="A935" s="86">
        <v>56</v>
      </c>
      <c r="B935" s="67" t="s">
        <v>1771</v>
      </c>
      <c r="C935" s="99">
        <v>4911</v>
      </c>
      <c r="D935" s="99">
        <v>0</v>
      </c>
      <c r="E935" s="85">
        <v>42496</v>
      </c>
      <c r="F935" s="302"/>
      <c r="G935" s="67" t="s">
        <v>417</v>
      </c>
      <c r="H935" s="73" t="s">
        <v>82</v>
      </c>
    </row>
    <row r="936" spans="1:8" ht="161.25" customHeight="1">
      <c r="A936" s="86">
        <v>57</v>
      </c>
      <c r="B936" s="67" t="s">
        <v>1772</v>
      </c>
      <c r="C936" s="99">
        <v>4911</v>
      </c>
      <c r="D936" s="99">
        <v>0</v>
      </c>
      <c r="E936" s="85">
        <v>42496</v>
      </c>
      <c r="F936" s="302"/>
      <c r="G936" s="67" t="s">
        <v>417</v>
      </c>
      <c r="H936" s="73" t="s">
        <v>82</v>
      </c>
    </row>
    <row r="937" spans="1:8" ht="159" customHeight="1">
      <c r="A937" s="86">
        <v>58</v>
      </c>
      <c r="B937" s="67" t="s">
        <v>1773</v>
      </c>
      <c r="C937" s="99">
        <v>4911</v>
      </c>
      <c r="D937" s="99">
        <v>0</v>
      </c>
      <c r="E937" s="85">
        <v>42496</v>
      </c>
      <c r="F937" s="302"/>
      <c r="G937" s="67" t="s">
        <v>417</v>
      </c>
      <c r="H937" s="73" t="s">
        <v>82</v>
      </c>
    </row>
    <row r="938" spans="1:8" ht="156.75" customHeight="1">
      <c r="A938" s="86">
        <v>59</v>
      </c>
      <c r="B938" s="67" t="s">
        <v>1774</v>
      </c>
      <c r="C938" s="99">
        <v>4911</v>
      </c>
      <c r="D938" s="99">
        <v>0</v>
      </c>
      <c r="E938" s="85">
        <v>42496</v>
      </c>
      <c r="F938" s="302"/>
      <c r="G938" s="67" t="s">
        <v>417</v>
      </c>
      <c r="H938" s="73" t="s">
        <v>82</v>
      </c>
    </row>
    <row r="939" spans="1:8" ht="170.25" customHeight="1">
      <c r="A939" s="86">
        <v>60</v>
      </c>
      <c r="B939" s="67" t="s">
        <v>1783</v>
      </c>
      <c r="C939" s="99">
        <v>4911</v>
      </c>
      <c r="D939" s="99">
        <v>0</v>
      </c>
      <c r="E939" s="85">
        <v>42496</v>
      </c>
      <c r="F939" s="302"/>
      <c r="G939" s="67" t="s">
        <v>417</v>
      </c>
      <c r="H939" s="73" t="s">
        <v>82</v>
      </c>
    </row>
    <row r="940" spans="1:8" ht="167.25" customHeight="1">
      <c r="A940" s="86">
        <v>61</v>
      </c>
      <c r="B940" s="67" t="s">
        <v>1784</v>
      </c>
      <c r="C940" s="99">
        <v>4911</v>
      </c>
      <c r="D940" s="99">
        <v>0</v>
      </c>
      <c r="E940" s="85">
        <v>42496</v>
      </c>
      <c r="F940" s="302"/>
      <c r="G940" s="67" t="s">
        <v>417</v>
      </c>
      <c r="H940" s="73" t="s">
        <v>82</v>
      </c>
    </row>
    <row r="941" spans="1:8" ht="157.5" customHeight="1">
      <c r="A941" s="86">
        <v>62</v>
      </c>
      <c r="B941" s="67" t="s">
        <v>1785</v>
      </c>
      <c r="C941" s="99">
        <v>4911</v>
      </c>
      <c r="D941" s="99">
        <v>0</v>
      </c>
      <c r="E941" s="85">
        <v>42496</v>
      </c>
      <c r="F941" s="302"/>
      <c r="G941" s="67" t="s">
        <v>417</v>
      </c>
      <c r="H941" s="73" t="s">
        <v>82</v>
      </c>
    </row>
    <row r="942" spans="1:8" ht="170.25" customHeight="1">
      <c r="A942" s="86">
        <v>63</v>
      </c>
      <c r="B942" s="67" t="s">
        <v>1786</v>
      </c>
      <c r="C942" s="99">
        <v>4911</v>
      </c>
      <c r="D942" s="99">
        <v>0</v>
      </c>
      <c r="E942" s="85">
        <v>42496</v>
      </c>
      <c r="F942" s="302"/>
      <c r="G942" s="67" t="s">
        <v>417</v>
      </c>
      <c r="H942" s="73" t="s">
        <v>82</v>
      </c>
    </row>
    <row r="943" spans="1:8" ht="171.75" customHeight="1">
      <c r="A943" s="86">
        <v>64</v>
      </c>
      <c r="B943" s="67" t="s">
        <v>1355</v>
      </c>
      <c r="C943" s="99">
        <v>6000</v>
      </c>
      <c r="D943" s="99">
        <v>0</v>
      </c>
      <c r="E943" s="85">
        <v>42822</v>
      </c>
      <c r="F943" s="302"/>
      <c r="G943" s="67" t="s">
        <v>417</v>
      </c>
      <c r="H943" s="73" t="s">
        <v>82</v>
      </c>
    </row>
    <row r="944" spans="1:8" ht="170.25" customHeight="1">
      <c r="A944" s="86">
        <v>65</v>
      </c>
      <c r="B944" s="67" t="s">
        <v>1360</v>
      </c>
      <c r="C944" s="99">
        <v>18000</v>
      </c>
      <c r="D944" s="99">
        <v>0</v>
      </c>
      <c r="E944" s="85">
        <v>42577</v>
      </c>
      <c r="F944" s="302"/>
      <c r="G944" s="67" t="s">
        <v>417</v>
      </c>
      <c r="H944" s="73" t="s">
        <v>82</v>
      </c>
    </row>
    <row r="945" spans="1:8" ht="164.25" customHeight="1">
      <c r="A945" s="86">
        <v>66</v>
      </c>
      <c r="B945" s="67" t="s">
        <v>1121</v>
      </c>
      <c r="C945" s="99">
        <v>7850</v>
      </c>
      <c r="D945" s="99">
        <v>0</v>
      </c>
      <c r="E945" s="85">
        <v>42605</v>
      </c>
      <c r="F945" s="302"/>
      <c r="G945" s="67" t="s">
        <v>417</v>
      </c>
      <c r="H945" s="73" t="s">
        <v>82</v>
      </c>
    </row>
    <row r="946" spans="1:8" ht="179.25" customHeight="1">
      <c r="A946" s="86">
        <v>67</v>
      </c>
      <c r="B946" s="67" t="s">
        <v>1354</v>
      </c>
      <c r="C946" s="99">
        <v>7600</v>
      </c>
      <c r="D946" s="99">
        <v>0</v>
      </c>
      <c r="E946" s="85">
        <v>42605</v>
      </c>
      <c r="F946" s="302"/>
      <c r="G946" s="67" t="s">
        <v>417</v>
      </c>
      <c r="H946" s="73" t="s">
        <v>82</v>
      </c>
    </row>
    <row r="947" spans="1:8" ht="156.75" customHeight="1">
      <c r="A947" s="86">
        <v>68</v>
      </c>
      <c r="B947" s="75" t="s">
        <v>2176</v>
      </c>
      <c r="C947" s="82">
        <v>176796</v>
      </c>
      <c r="D947" s="82">
        <v>176796</v>
      </c>
      <c r="E947" s="85">
        <v>42496</v>
      </c>
      <c r="F947" s="302" t="s">
        <v>2177</v>
      </c>
      <c r="G947" s="67" t="s">
        <v>417</v>
      </c>
      <c r="H947" s="73" t="s">
        <v>82</v>
      </c>
    </row>
    <row r="948" spans="1:8" ht="160.5" customHeight="1">
      <c r="A948" s="86">
        <v>69</v>
      </c>
      <c r="B948" s="75" t="s">
        <v>933</v>
      </c>
      <c r="C948" s="82">
        <v>1696</v>
      </c>
      <c r="D948" s="82">
        <v>1696</v>
      </c>
      <c r="E948" s="85">
        <v>42527</v>
      </c>
      <c r="F948" s="302" t="s">
        <v>934</v>
      </c>
      <c r="G948" s="67" t="s">
        <v>417</v>
      </c>
      <c r="H948" s="73" t="s">
        <v>82</v>
      </c>
    </row>
    <row r="949" spans="1:8" ht="162" customHeight="1">
      <c r="A949" s="86">
        <v>70</v>
      </c>
      <c r="B949" s="75" t="s">
        <v>1736</v>
      </c>
      <c r="C949" s="82">
        <v>7850</v>
      </c>
      <c r="D949" s="82">
        <v>7850</v>
      </c>
      <c r="E949" s="85">
        <v>42605</v>
      </c>
      <c r="F949" s="302" t="s">
        <v>1737</v>
      </c>
      <c r="G949" s="67" t="s">
        <v>417</v>
      </c>
      <c r="H949" s="73" t="s">
        <v>82</v>
      </c>
    </row>
    <row r="950" spans="1:8" ht="165" customHeight="1">
      <c r="A950" s="86">
        <v>71</v>
      </c>
      <c r="B950" s="75" t="s">
        <v>1738</v>
      </c>
      <c r="C950" s="82">
        <v>7600</v>
      </c>
      <c r="D950" s="82">
        <v>7600</v>
      </c>
      <c r="E950" s="85">
        <v>42605</v>
      </c>
      <c r="F950" s="302" t="s">
        <v>1737</v>
      </c>
      <c r="G950" s="67" t="s">
        <v>417</v>
      </c>
      <c r="H950" s="73" t="s">
        <v>82</v>
      </c>
    </row>
    <row r="951" spans="1:8" ht="162.75" customHeight="1">
      <c r="A951" s="86">
        <v>72</v>
      </c>
      <c r="B951" s="75" t="s">
        <v>1739</v>
      </c>
      <c r="C951" s="82">
        <v>8500</v>
      </c>
      <c r="D951" s="82">
        <v>8500</v>
      </c>
      <c r="E951" s="85">
        <v>42605</v>
      </c>
      <c r="F951" s="302" t="s">
        <v>1737</v>
      </c>
      <c r="G951" s="67" t="s">
        <v>417</v>
      </c>
      <c r="H951" s="73" t="s">
        <v>82</v>
      </c>
    </row>
    <row r="952" spans="1:8" ht="169.5" customHeight="1">
      <c r="A952" s="86">
        <v>73</v>
      </c>
      <c r="B952" s="75" t="s">
        <v>1761</v>
      </c>
      <c r="C952" s="82">
        <v>20000</v>
      </c>
      <c r="D952" s="82">
        <v>20000</v>
      </c>
      <c r="E952" s="85">
        <v>42642</v>
      </c>
      <c r="F952" s="302" t="s">
        <v>1762</v>
      </c>
      <c r="G952" s="67" t="s">
        <v>417</v>
      </c>
      <c r="H952" s="73" t="s">
        <v>82</v>
      </c>
    </row>
    <row r="953" spans="1:8" ht="196.5" customHeight="1">
      <c r="A953" s="86">
        <v>74</v>
      </c>
      <c r="B953" s="67" t="s">
        <v>1787</v>
      </c>
      <c r="C953" s="99">
        <v>51300</v>
      </c>
      <c r="D953" s="99">
        <v>0</v>
      </c>
      <c r="E953" s="85">
        <v>42712</v>
      </c>
      <c r="F953" s="302"/>
      <c r="G953" s="67" t="s">
        <v>417</v>
      </c>
      <c r="H953" s="73" t="s">
        <v>82</v>
      </c>
    </row>
    <row r="954" spans="1:8" ht="175.5" customHeight="1">
      <c r="A954" s="86">
        <v>75</v>
      </c>
      <c r="B954" s="67" t="s">
        <v>1788</v>
      </c>
      <c r="C954" s="99">
        <v>33250</v>
      </c>
      <c r="D954" s="99">
        <v>0</v>
      </c>
      <c r="E954" s="85">
        <v>42712</v>
      </c>
      <c r="F954" s="302"/>
      <c r="G954" s="67" t="s">
        <v>417</v>
      </c>
      <c r="H954" s="73" t="s">
        <v>82</v>
      </c>
    </row>
    <row r="955" spans="1:8" ht="156.75" customHeight="1">
      <c r="A955" s="86">
        <v>76</v>
      </c>
      <c r="B955" s="67" t="s">
        <v>1789</v>
      </c>
      <c r="C955" s="99">
        <v>57000</v>
      </c>
      <c r="D955" s="99">
        <v>0</v>
      </c>
      <c r="E955" s="85">
        <v>42712</v>
      </c>
      <c r="F955" s="302"/>
      <c r="G955" s="67" t="s">
        <v>417</v>
      </c>
      <c r="H955" s="73" t="s">
        <v>82</v>
      </c>
    </row>
    <row r="956" spans="1:8" ht="159" customHeight="1">
      <c r="A956" s="86">
        <v>77</v>
      </c>
      <c r="B956" s="67" t="s">
        <v>1790</v>
      </c>
      <c r="C956" s="99">
        <v>10450</v>
      </c>
      <c r="D956" s="99">
        <v>0</v>
      </c>
      <c r="E956" s="85">
        <v>42712</v>
      </c>
      <c r="F956" s="302"/>
      <c r="G956" s="67" t="s">
        <v>417</v>
      </c>
      <c r="H956" s="73" t="s">
        <v>82</v>
      </c>
    </row>
    <row r="957" spans="1:8" ht="165.75" customHeight="1">
      <c r="A957" s="86">
        <v>78</v>
      </c>
      <c r="B957" s="67" t="s">
        <v>1791</v>
      </c>
      <c r="C957" s="99">
        <v>5700</v>
      </c>
      <c r="D957" s="99">
        <v>0</v>
      </c>
      <c r="E957" s="85">
        <v>42712</v>
      </c>
      <c r="F957" s="302"/>
      <c r="G957" s="67" t="s">
        <v>417</v>
      </c>
      <c r="H957" s="73" t="s">
        <v>82</v>
      </c>
    </row>
    <row r="958" spans="1:8" ht="154.5" customHeight="1">
      <c r="A958" s="86">
        <v>79</v>
      </c>
      <c r="B958" s="67" t="s">
        <v>1792</v>
      </c>
      <c r="C958" s="99">
        <v>5700</v>
      </c>
      <c r="D958" s="99">
        <v>0</v>
      </c>
      <c r="E958" s="85">
        <v>42712</v>
      </c>
      <c r="F958" s="302"/>
      <c r="G958" s="67" t="s">
        <v>417</v>
      </c>
      <c r="H958" s="73" t="s">
        <v>82</v>
      </c>
    </row>
    <row r="959" spans="1:8" ht="187.5" customHeight="1">
      <c r="A959" s="86">
        <v>80</v>
      </c>
      <c r="B959" s="67" t="s">
        <v>1793</v>
      </c>
      <c r="C959" s="99">
        <v>5700</v>
      </c>
      <c r="D959" s="99">
        <v>0</v>
      </c>
      <c r="E959" s="85">
        <v>42712</v>
      </c>
      <c r="F959" s="302"/>
      <c r="G959" s="67" t="s">
        <v>417</v>
      </c>
      <c r="H959" s="73" t="s">
        <v>82</v>
      </c>
    </row>
    <row r="960" spans="1:8" ht="165.75" customHeight="1">
      <c r="A960" s="86">
        <v>81</v>
      </c>
      <c r="B960" s="67" t="s">
        <v>1794</v>
      </c>
      <c r="C960" s="99">
        <v>5700</v>
      </c>
      <c r="D960" s="99">
        <v>0</v>
      </c>
      <c r="E960" s="85">
        <v>42712</v>
      </c>
      <c r="F960" s="302"/>
      <c r="G960" s="67" t="s">
        <v>417</v>
      </c>
      <c r="H960" s="73" t="s">
        <v>82</v>
      </c>
    </row>
    <row r="961" spans="1:8" ht="169.5" customHeight="1">
      <c r="A961" s="86">
        <v>82</v>
      </c>
      <c r="B961" s="67" t="s">
        <v>1795</v>
      </c>
      <c r="C961" s="99">
        <v>55100</v>
      </c>
      <c r="D961" s="99">
        <v>0</v>
      </c>
      <c r="E961" s="85">
        <v>42712</v>
      </c>
      <c r="F961" s="302"/>
      <c r="G961" s="67" t="s">
        <v>417</v>
      </c>
      <c r="H961" s="73" t="s">
        <v>82</v>
      </c>
    </row>
    <row r="962" spans="1:8" ht="154.5" customHeight="1">
      <c r="A962" s="86">
        <v>83</v>
      </c>
      <c r="B962" s="67" t="s">
        <v>1796</v>
      </c>
      <c r="C962" s="99">
        <v>13300</v>
      </c>
      <c r="D962" s="99">
        <v>0</v>
      </c>
      <c r="E962" s="85">
        <v>42712</v>
      </c>
      <c r="F962" s="302"/>
      <c r="G962" s="67" t="s">
        <v>417</v>
      </c>
      <c r="H962" s="73" t="s">
        <v>82</v>
      </c>
    </row>
    <row r="963" spans="1:8" ht="146.25" customHeight="1">
      <c r="A963" s="86">
        <v>84</v>
      </c>
      <c r="B963" s="67" t="s">
        <v>1797</v>
      </c>
      <c r="C963" s="99">
        <v>10450</v>
      </c>
      <c r="D963" s="99">
        <v>0</v>
      </c>
      <c r="E963" s="85">
        <v>42712</v>
      </c>
      <c r="F963" s="302"/>
      <c r="G963" s="67" t="s">
        <v>417</v>
      </c>
      <c r="H963" s="73" t="s">
        <v>82</v>
      </c>
    </row>
    <row r="964" spans="1:8" ht="166.5" customHeight="1">
      <c r="A964" s="86">
        <v>85</v>
      </c>
      <c r="B964" s="67" t="s">
        <v>1325</v>
      </c>
      <c r="C964" s="99">
        <v>7210.5</v>
      </c>
      <c r="D964" s="99">
        <v>0</v>
      </c>
      <c r="E964" s="85">
        <v>42712</v>
      </c>
      <c r="F964" s="302"/>
      <c r="G964" s="67" t="s">
        <v>417</v>
      </c>
      <c r="H964" s="73" t="s">
        <v>82</v>
      </c>
    </row>
    <row r="965" spans="1:8" ht="157.5" customHeight="1">
      <c r="A965" s="86">
        <v>86</v>
      </c>
      <c r="B965" s="67" t="s">
        <v>1326</v>
      </c>
      <c r="C965" s="99">
        <v>4550</v>
      </c>
      <c r="D965" s="99">
        <v>0</v>
      </c>
      <c r="E965" s="85">
        <v>42712</v>
      </c>
      <c r="F965" s="302"/>
      <c r="G965" s="67" t="s">
        <v>417</v>
      </c>
      <c r="H965" s="73" t="s">
        <v>82</v>
      </c>
    </row>
    <row r="966" spans="1:8" ht="153" customHeight="1">
      <c r="A966" s="86">
        <v>87</v>
      </c>
      <c r="B966" s="67" t="s">
        <v>1327</v>
      </c>
      <c r="C966" s="99">
        <v>4265</v>
      </c>
      <c r="D966" s="99">
        <v>0</v>
      </c>
      <c r="E966" s="85">
        <v>42712</v>
      </c>
      <c r="F966" s="302"/>
      <c r="G966" s="67" t="s">
        <v>417</v>
      </c>
      <c r="H966" s="73" t="s">
        <v>82</v>
      </c>
    </row>
    <row r="967" spans="1:8" ht="156.75" customHeight="1">
      <c r="A967" s="86">
        <v>88</v>
      </c>
      <c r="B967" s="67" t="s">
        <v>1328</v>
      </c>
      <c r="C967" s="99">
        <v>49609</v>
      </c>
      <c r="D967" s="99">
        <v>0</v>
      </c>
      <c r="E967" s="85">
        <v>42712</v>
      </c>
      <c r="F967" s="302"/>
      <c r="G967" s="67" t="s">
        <v>417</v>
      </c>
      <c r="H967" s="73" t="s">
        <v>82</v>
      </c>
    </row>
    <row r="968" spans="1:8" ht="156.75" customHeight="1">
      <c r="A968" s="86">
        <v>89</v>
      </c>
      <c r="B968" s="67" t="s">
        <v>1329</v>
      </c>
      <c r="C968" s="99">
        <v>5225</v>
      </c>
      <c r="D968" s="99">
        <v>0</v>
      </c>
      <c r="E968" s="85">
        <v>42712</v>
      </c>
      <c r="F968" s="302"/>
      <c r="G968" s="67" t="s">
        <v>417</v>
      </c>
      <c r="H968" s="73" t="s">
        <v>82</v>
      </c>
    </row>
    <row r="969" spans="1:8" ht="157.5" customHeight="1">
      <c r="A969" s="86">
        <v>90</v>
      </c>
      <c r="B969" s="67" t="s">
        <v>1330</v>
      </c>
      <c r="C969" s="99">
        <v>5225</v>
      </c>
      <c r="D969" s="99">
        <v>0</v>
      </c>
      <c r="E969" s="85">
        <v>42712</v>
      </c>
      <c r="F969" s="302"/>
      <c r="G969" s="67" t="s">
        <v>417</v>
      </c>
      <c r="H969" s="73" t="s">
        <v>82</v>
      </c>
    </row>
    <row r="970" spans="1:8" ht="164.25" customHeight="1">
      <c r="A970" s="86">
        <v>91</v>
      </c>
      <c r="B970" s="67" t="s">
        <v>2467</v>
      </c>
      <c r="C970" s="99">
        <v>51300</v>
      </c>
      <c r="D970" s="99">
        <v>0</v>
      </c>
      <c r="E970" s="85">
        <v>42712</v>
      </c>
      <c r="F970" s="302"/>
      <c r="G970" s="67" t="s">
        <v>417</v>
      </c>
      <c r="H970" s="73" t="s">
        <v>82</v>
      </c>
    </row>
    <row r="971" spans="1:8" ht="160.5" customHeight="1">
      <c r="A971" s="86">
        <v>92</v>
      </c>
      <c r="B971" s="67" t="s">
        <v>2468</v>
      </c>
      <c r="C971" s="99">
        <v>3790.5</v>
      </c>
      <c r="D971" s="99">
        <v>0</v>
      </c>
      <c r="E971" s="85">
        <v>42712</v>
      </c>
      <c r="F971" s="302"/>
      <c r="G971" s="67" t="s">
        <v>417</v>
      </c>
      <c r="H971" s="73" t="s">
        <v>82</v>
      </c>
    </row>
    <row r="972" spans="1:8" ht="165" customHeight="1">
      <c r="A972" s="86">
        <v>93</v>
      </c>
      <c r="B972" s="67" t="s">
        <v>2469</v>
      </c>
      <c r="C972" s="99">
        <v>10450</v>
      </c>
      <c r="D972" s="99">
        <v>0</v>
      </c>
      <c r="E972" s="85">
        <v>42712</v>
      </c>
      <c r="F972" s="302"/>
      <c r="G972" s="67" t="s">
        <v>417</v>
      </c>
      <c r="H972" s="73" t="s">
        <v>82</v>
      </c>
    </row>
    <row r="973" spans="1:8" ht="148.5" customHeight="1">
      <c r="A973" s="86">
        <v>94</v>
      </c>
      <c r="B973" s="67" t="s">
        <v>2470</v>
      </c>
      <c r="C973" s="99">
        <v>5690.5</v>
      </c>
      <c r="D973" s="99">
        <v>0</v>
      </c>
      <c r="E973" s="85">
        <v>42712</v>
      </c>
      <c r="F973" s="302"/>
      <c r="G973" s="67" t="s">
        <v>417</v>
      </c>
      <c r="H973" s="73" t="s">
        <v>82</v>
      </c>
    </row>
    <row r="974" spans="1:8" ht="160.5" customHeight="1">
      <c r="A974" s="86">
        <v>95</v>
      </c>
      <c r="B974" s="67" t="s">
        <v>2471</v>
      </c>
      <c r="C974" s="99">
        <v>13300</v>
      </c>
      <c r="D974" s="99">
        <v>0</v>
      </c>
      <c r="E974" s="85">
        <v>42712</v>
      </c>
      <c r="F974" s="302"/>
      <c r="G974" s="67" t="s">
        <v>417</v>
      </c>
      <c r="H974" s="73" t="s">
        <v>82</v>
      </c>
    </row>
    <row r="975" spans="1:8" ht="164.25" customHeight="1">
      <c r="A975" s="86">
        <v>96</v>
      </c>
      <c r="B975" s="67" t="s">
        <v>2472</v>
      </c>
      <c r="C975" s="99">
        <v>60790</v>
      </c>
      <c r="D975" s="99">
        <v>0</v>
      </c>
      <c r="E975" s="85">
        <v>42712</v>
      </c>
      <c r="F975" s="302"/>
      <c r="G975" s="67" t="s">
        <v>417</v>
      </c>
      <c r="H975" s="73" t="s">
        <v>82</v>
      </c>
    </row>
    <row r="976" spans="1:8" ht="164.25" customHeight="1">
      <c r="A976" s="86">
        <v>97</v>
      </c>
      <c r="B976" s="67" t="s">
        <v>2473</v>
      </c>
      <c r="C976" s="99">
        <v>11875</v>
      </c>
      <c r="D976" s="99">
        <v>0</v>
      </c>
      <c r="E976" s="85">
        <v>42712</v>
      </c>
      <c r="F976" s="302"/>
      <c r="G976" s="67" t="s">
        <v>417</v>
      </c>
      <c r="H976" s="73" t="s">
        <v>82</v>
      </c>
    </row>
    <row r="977" spans="1:8" ht="167.25" customHeight="1">
      <c r="A977" s="86">
        <v>98</v>
      </c>
      <c r="B977" s="67" t="s">
        <v>2474</v>
      </c>
      <c r="C977" s="99">
        <v>50340.5</v>
      </c>
      <c r="D977" s="99">
        <v>0</v>
      </c>
      <c r="E977" s="85">
        <v>42712</v>
      </c>
      <c r="F977" s="302"/>
      <c r="G977" s="67" t="s">
        <v>417</v>
      </c>
      <c r="H977" s="73" t="s">
        <v>82</v>
      </c>
    </row>
    <row r="978" spans="1:8" ht="153.75" customHeight="1">
      <c r="A978" s="86">
        <v>99</v>
      </c>
      <c r="B978" s="67" t="s">
        <v>2475</v>
      </c>
      <c r="C978" s="99">
        <v>37895.5</v>
      </c>
      <c r="D978" s="99">
        <v>0</v>
      </c>
      <c r="E978" s="85">
        <v>42712</v>
      </c>
      <c r="F978" s="302"/>
      <c r="G978" s="67" t="s">
        <v>417</v>
      </c>
      <c r="H978" s="73" t="s">
        <v>82</v>
      </c>
    </row>
    <row r="979" spans="1:8" ht="171" customHeight="1">
      <c r="A979" s="86">
        <v>100</v>
      </c>
      <c r="B979" s="67" t="s">
        <v>2476</v>
      </c>
      <c r="C979" s="99">
        <v>52112.25</v>
      </c>
      <c r="D979" s="99">
        <v>0</v>
      </c>
      <c r="E979" s="85">
        <v>42712</v>
      </c>
      <c r="F979" s="302"/>
      <c r="G979" s="67" t="s">
        <v>417</v>
      </c>
      <c r="H979" s="73" t="s">
        <v>82</v>
      </c>
    </row>
    <row r="980" spans="1:8" ht="165" customHeight="1">
      <c r="A980" s="86">
        <v>101</v>
      </c>
      <c r="B980" s="67" t="s">
        <v>2477</v>
      </c>
      <c r="C980" s="99">
        <v>52112.25</v>
      </c>
      <c r="D980" s="99">
        <v>0</v>
      </c>
      <c r="E980" s="85">
        <v>42712</v>
      </c>
      <c r="F980" s="302"/>
      <c r="G980" s="67" t="s">
        <v>417</v>
      </c>
      <c r="H980" s="73" t="s">
        <v>82</v>
      </c>
    </row>
    <row r="981" spans="1:8" ht="164.25" customHeight="1">
      <c r="A981" s="86">
        <v>102</v>
      </c>
      <c r="B981" s="67" t="s">
        <v>2478</v>
      </c>
      <c r="C981" s="99">
        <v>13500</v>
      </c>
      <c r="D981" s="99">
        <v>0</v>
      </c>
      <c r="E981" s="85">
        <v>42822</v>
      </c>
      <c r="F981" s="302"/>
      <c r="G981" s="67" t="s">
        <v>417</v>
      </c>
      <c r="H981" s="73" t="s">
        <v>82</v>
      </c>
    </row>
    <row r="982" spans="1:8" ht="167.25" customHeight="1">
      <c r="A982" s="86">
        <v>103</v>
      </c>
      <c r="B982" s="67" t="s">
        <v>2479</v>
      </c>
      <c r="C982" s="99">
        <v>2750</v>
      </c>
      <c r="D982" s="99">
        <v>0</v>
      </c>
      <c r="E982" s="85">
        <v>42822</v>
      </c>
      <c r="F982" s="302"/>
      <c r="G982" s="67" t="s">
        <v>417</v>
      </c>
      <c r="H982" s="73" t="s">
        <v>82</v>
      </c>
    </row>
    <row r="983" spans="1:8" ht="164.25" customHeight="1">
      <c r="A983" s="86">
        <v>104</v>
      </c>
      <c r="B983" s="67" t="s">
        <v>2480</v>
      </c>
      <c r="C983" s="99">
        <v>3300</v>
      </c>
      <c r="D983" s="99">
        <v>0</v>
      </c>
      <c r="E983" s="85">
        <v>42822</v>
      </c>
      <c r="F983" s="302"/>
      <c r="G983" s="67" t="s">
        <v>417</v>
      </c>
      <c r="H983" s="73" t="s">
        <v>82</v>
      </c>
    </row>
    <row r="984" spans="1:8" ht="164.25" customHeight="1">
      <c r="A984" s="86">
        <v>105</v>
      </c>
      <c r="B984" s="67" t="s">
        <v>2481</v>
      </c>
      <c r="C984" s="99">
        <v>63990</v>
      </c>
      <c r="D984" s="99">
        <v>58657.5</v>
      </c>
      <c r="E984" s="85">
        <v>42822</v>
      </c>
      <c r="F984" s="302"/>
      <c r="G984" s="67" t="s">
        <v>417</v>
      </c>
      <c r="H984" s="73" t="s">
        <v>82</v>
      </c>
    </row>
    <row r="985" spans="1:8" ht="164.25" customHeight="1">
      <c r="A985" s="86">
        <v>106</v>
      </c>
      <c r="B985" s="67" t="s">
        <v>1348</v>
      </c>
      <c r="C985" s="99">
        <v>14800</v>
      </c>
      <c r="D985" s="99">
        <v>0</v>
      </c>
      <c r="E985" s="85">
        <v>42871</v>
      </c>
      <c r="F985" s="302"/>
      <c r="G985" s="67" t="s">
        <v>417</v>
      </c>
      <c r="H985" s="73" t="s">
        <v>82</v>
      </c>
    </row>
    <row r="986" spans="1:8" ht="171" customHeight="1">
      <c r="A986" s="86">
        <v>107</v>
      </c>
      <c r="B986" s="67" t="s">
        <v>1000</v>
      </c>
      <c r="C986" s="99">
        <v>20000</v>
      </c>
      <c r="D986" s="99">
        <v>20000</v>
      </c>
      <c r="E986" s="85" t="s">
        <v>1001</v>
      </c>
      <c r="F986" s="302" t="s">
        <v>1002</v>
      </c>
      <c r="G986" s="67" t="s">
        <v>417</v>
      </c>
      <c r="H986" s="73"/>
    </row>
    <row r="987" spans="1:8" ht="171" customHeight="1">
      <c r="A987" s="86">
        <v>108</v>
      </c>
      <c r="B987" s="67" t="s">
        <v>1003</v>
      </c>
      <c r="C987" s="99">
        <v>24000</v>
      </c>
      <c r="D987" s="99">
        <v>24000</v>
      </c>
      <c r="E987" s="85" t="s">
        <v>1004</v>
      </c>
      <c r="F987" s="302" t="s">
        <v>1005</v>
      </c>
      <c r="G987" s="67" t="s">
        <v>417</v>
      </c>
      <c r="H987" s="73"/>
    </row>
    <row r="988" spans="1:8" ht="167.25" customHeight="1">
      <c r="A988" s="86">
        <v>109</v>
      </c>
      <c r="B988" s="67" t="s">
        <v>1006</v>
      </c>
      <c r="C988" s="99">
        <v>12800</v>
      </c>
      <c r="D988" s="99">
        <v>12800</v>
      </c>
      <c r="E988" s="85" t="s">
        <v>1004</v>
      </c>
      <c r="F988" s="302" t="s">
        <v>1005</v>
      </c>
      <c r="G988" s="67" t="s">
        <v>417</v>
      </c>
      <c r="H988" s="73"/>
    </row>
    <row r="989" spans="1:8" ht="168.75" customHeight="1">
      <c r="A989" s="86">
        <v>110</v>
      </c>
      <c r="B989" s="67" t="s">
        <v>1007</v>
      </c>
      <c r="C989" s="99">
        <v>13800</v>
      </c>
      <c r="D989" s="99">
        <v>13800</v>
      </c>
      <c r="E989" s="85" t="s">
        <v>1009</v>
      </c>
      <c r="F989" s="302" t="s">
        <v>1010</v>
      </c>
      <c r="G989" s="67" t="s">
        <v>417</v>
      </c>
      <c r="H989" s="73"/>
    </row>
    <row r="990" spans="1:8" ht="165.75" customHeight="1">
      <c r="A990" s="86">
        <v>111</v>
      </c>
      <c r="B990" s="67" t="s">
        <v>1008</v>
      </c>
      <c r="C990" s="99">
        <v>3900</v>
      </c>
      <c r="D990" s="99">
        <v>3900</v>
      </c>
      <c r="E990" s="85" t="s">
        <v>1009</v>
      </c>
      <c r="F990" s="302" t="s">
        <v>1010</v>
      </c>
      <c r="G990" s="67" t="s">
        <v>417</v>
      </c>
      <c r="H990" s="73"/>
    </row>
    <row r="991" spans="1:8" ht="168.75" customHeight="1">
      <c r="A991" s="86">
        <v>112</v>
      </c>
      <c r="B991" s="67" t="s">
        <v>2514</v>
      </c>
      <c r="C991" s="99">
        <v>11125</v>
      </c>
      <c r="D991" s="99">
        <v>11125</v>
      </c>
      <c r="E991" s="85">
        <v>43417</v>
      </c>
      <c r="F991" s="302" t="s">
        <v>2515</v>
      </c>
      <c r="G991" s="67" t="s">
        <v>417</v>
      </c>
      <c r="H991" s="73"/>
    </row>
    <row r="992" spans="1:8" ht="179.25" customHeight="1">
      <c r="A992" s="86">
        <v>113</v>
      </c>
      <c r="B992" s="67" t="s">
        <v>1284</v>
      </c>
      <c r="C992" s="99">
        <v>35000</v>
      </c>
      <c r="D992" s="99">
        <v>35000</v>
      </c>
      <c r="E992" s="85">
        <v>43430</v>
      </c>
      <c r="F992" s="302" t="s">
        <v>1285</v>
      </c>
      <c r="G992" s="67" t="s">
        <v>417</v>
      </c>
      <c r="H992" s="73"/>
    </row>
    <row r="993" spans="1:8" ht="171.75" customHeight="1">
      <c r="A993" s="86">
        <v>113</v>
      </c>
      <c r="B993" s="250" t="s">
        <v>2340</v>
      </c>
      <c r="C993" s="99">
        <f>21500</f>
        <v>21500</v>
      </c>
      <c r="D993" s="99">
        <f>21500</f>
        <v>21500</v>
      </c>
      <c r="E993" s="85">
        <v>43619</v>
      </c>
      <c r="F993" s="263" t="s">
        <v>2341</v>
      </c>
      <c r="G993" s="67" t="s">
        <v>417</v>
      </c>
      <c r="H993" s="73"/>
    </row>
    <row r="994" spans="1:8" ht="170.25" customHeight="1">
      <c r="A994" s="356">
        <v>114</v>
      </c>
      <c r="B994" s="337" t="s">
        <v>1861</v>
      </c>
      <c r="C994" s="338">
        <f>6590</f>
        <v>6590</v>
      </c>
      <c r="D994" s="338">
        <f>6590</f>
        <v>6590</v>
      </c>
      <c r="E994" s="347">
        <v>43647</v>
      </c>
      <c r="F994" s="342" t="s">
        <v>1863</v>
      </c>
      <c r="G994" s="357" t="s">
        <v>417</v>
      </c>
      <c r="H994" s="343"/>
    </row>
    <row r="995" spans="1:8" ht="155.25" customHeight="1">
      <c r="A995" s="86">
        <v>115</v>
      </c>
      <c r="B995" s="346" t="s">
        <v>884</v>
      </c>
      <c r="C995" s="348">
        <v>16000</v>
      </c>
      <c r="D995" s="348">
        <v>16000</v>
      </c>
      <c r="E995" s="349">
        <v>43893</v>
      </c>
      <c r="F995" s="342" t="s">
        <v>885</v>
      </c>
      <c r="G995" s="357" t="s">
        <v>417</v>
      </c>
      <c r="H995" s="73"/>
    </row>
    <row r="996" spans="1:8" ht="153.75" customHeight="1">
      <c r="A996" s="86">
        <v>116</v>
      </c>
      <c r="B996" s="346" t="s">
        <v>1673</v>
      </c>
      <c r="C996" s="348">
        <f>10550</f>
        <v>10550</v>
      </c>
      <c r="D996" s="348">
        <v>0</v>
      </c>
      <c r="E996" s="349">
        <v>44113</v>
      </c>
      <c r="F996" s="342" t="s">
        <v>1674</v>
      </c>
      <c r="G996" s="357" t="s">
        <v>417</v>
      </c>
      <c r="H996" s="73"/>
    </row>
    <row r="997" spans="1:8" ht="30" customHeight="1">
      <c r="A997" s="86"/>
      <c r="B997" s="135" t="s">
        <v>413</v>
      </c>
      <c r="C997" s="134">
        <f>SUM(C881:C992)+C993+C994+C995+C996</f>
        <v>1694061.4</v>
      </c>
      <c r="D997" s="134">
        <f>SUM(D881:D992)+D993+D994+D995</f>
        <v>459180.5</v>
      </c>
      <c r="E997" s="85"/>
      <c r="F997" s="302"/>
      <c r="G997" s="67"/>
      <c r="H997" s="73"/>
    </row>
    <row r="998" spans="1:8" ht="31.5">
      <c r="A998" s="86"/>
      <c r="B998" s="78" t="s">
        <v>2482</v>
      </c>
      <c r="C998" s="94">
        <f>C878+C997</f>
        <v>2231116.8</v>
      </c>
      <c r="D998" s="94">
        <f>D878+D997</f>
        <v>627539.9</v>
      </c>
      <c r="E998" s="86"/>
      <c r="F998" s="302"/>
      <c r="G998" s="86"/>
      <c r="H998" s="73"/>
    </row>
    <row r="999" spans="1:8" ht="15.75">
      <c r="A999" s="63"/>
      <c r="B999" s="61"/>
      <c r="C999" s="62"/>
      <c r="D999" s="62"/>
      <c r="E999" s="63"/>
      <c r="F999" s="301"/>
      <c r="G999" s="63"/>
      <c r="H999" s="64"/>
    </row>
    <row r="1000" spans="1:8" ht="38.25" customHeight="1">
      <c r="A1000" s="408" t="s">
        <v>1011</v>
      </c>
      <c r="B1000" s="409"/>
      <c r="C1000" s="409"/>
      <c r="D1000" s="409"/>
      <c r="E1000" s="409"/>
      <c r="F1000" s="409"/>
      <c r="G1000" s="409"/>
      <c r="H1000" s="410"/>
    </row>
    <row r="1001" spans="1:8" ht="15.75">
      <c r="A1001" s="63"/>
      <c r="B1001" s="138"/>
      <c r="C1001" s="62"/>
      <c r="D1001" s="62"/>
      <c r="E1001" s="63"/>
      <c r="F1001" s="301"/>
      <c r="G1001" s="63"/>
      <c r="H1001" s="64"/>
    </row>
    <row r="1002" spans="1:8" ht="15.75">
      <c r="A1002" s="63"/>
      <c r="B1002" s="350" t="s">
        <v>81</v>
      </c>
      <c r="C1002" s="62"/>
      <c r="D1002" s="62"/>
      <c r="E1002" s="63"/>
      <c r="F1002" s="301"/>
      <c r="G1002" s="63"/>
      <c r="H1002" s="64"/>
    </row>
    <row r="1003" spans="1:8" ht="77.25" customHeight="1">
      <c r="A1003" s="86">
        <v>1</v>
      </c>
      <c r="B1003" s="67" t="s">
        <v>1376</v>
      </c>
      <c r="C1003" s="82">
        <v>655012.5</v>
      </c>
      <c r="D1003" s="82">
        <v>397686.09</v>
      </c>
      <c r="E1003" s="85">
        <v>41912</v>
      </c>
      <c r="F1003" s="302"/>
      <c r="G1003" s="75" t="s">
        <v>80</v>
      </c>
      <c r="H1003" s="73" t="s">
        <v>82</v>
      </c>
    </row>
    <row r="1004" spans="1:8" ht="81" customHeight="1">
      <c r="A1004" s="86">
        <v>2</v>
      </c>
      <c r="B1004" s="75" t="s">
        <v>345</v>
      </c>
      <c r="C1004" s="82">
        <v>25429.4</v>
      </c>
      <c r="D1004" s="82">
        <v>25429.4</v>
      </c>
      <c r="E1004" s="85">
        <v>42478</v>
      </c>
      <c r="F1004" s="302" t="s">
        <v>1377</v>
      </c>
      <c r="G1004" s="75" t="s">
        <v>80</v>
      </c>
      <c r="H1004" s="73" t="s">
        <v>82</v>
      </c>
    </row>
    <row r="1005" spans="1:8" ht="72.75" customHeight="1">
      <c r="A1005" s="86">
        <v>3</v>
      </c>
      <c r="B1005" s="75" t="s">
        <v>1375</v>
      </c>
      <c r="C1005" s="76">
        <v>330000</v>
      </c>
      <c r="D1005" s="76">
        <v>66000</v>
      </c>
      <c r="E1005" s="88">
        <v>42704</v>
      </c>
      <c r="F1005" s="302" t="s">
        <v>1383</v>
      </c>
      <c r="G1005" s="75" t="s">
        <v>80</v>
      </c>
      <c r="H1005" s="73" t="s">
        <v>82</v>
      </c>
    </row>
    <row r="1006" spans="1:8" ht="15.75">
      <c r="A1006" s="86"/>
      <c r="B1006" s="135" t="s">
        <v>413</v>
      </c>
      <c r="C1006" s="140">
        <f>SUM(C1003:C1005)</f>
        <v>1010441.9</v>
      </c>
      <c r="D1006" s="140">
        <f>SUM(D1003:D1005)</f>
        <v>489115.49000000005</v>
      </c>
      <c r="E1006" s="86"/>
      <c r="F1006" s="302"/>
      <c r="G1006" s="86"/>
      <c r="H1006" s="73"/>
    </row>
    <row r="1007" spans="1:8" ht="28.5" customHeight="1">
      <c r="A1007" s="86"/>
      <c r="B1007" s="411" t="s">
        <v>1378</v>
      </c>
      <c r="C1007" s="412"/>
      <c r="D1007" s="83"/>
      <c r="E1007" s="139"/>
      <c r="F1007" s="302"/>
      <c r="G1007" s="75"/>
      <c r="H1007" s="73"/>
    </row>
    <row r="1008" spans="1:8" ht="102" customHeight="1">
      <c r="A1008" s="86">
        <v>1</v>
      </c>
      <c r="B1008" s="81" t="s">
        <v>1381</v>
      </c>
      <c r="C1008" s="142">
        <v>620</v>
      </c>
      <c r="D1008" s="141">
        <v>0</v>
      </c>
      <c r="E1008" s="139">
        <v>41821</v>
      </c>
      <c r="F1008" s="302" t="s">
        <v>1383</v>
      </c>
      <c r="G1008" s="75" t="s">
        <v>80</v>
      </c>
      <c r="H1008" s="73" t="s">
        <v>82</v>
      </c>
    </row>
    <row r="1009" spans="1:8" ht="93" customHeight="1">
      <c r="A1009" s="86">
        <v>2</v>
      </c>
      <c r="B1009" s="67" t="s">
        <v>1380</v>
      </c>
      <c r="C1009" s="143">
        <v>4876</v>
      </c>
      <c r="D1009" s="141">
        <v>0</v>
      </c>
      <c r="E1009" s="139">
        <v>41908</v>
      </c>
      <c r="F1009" s="263" t="s">
        <v>1860</v>
      </c>
      <c r="G1009" s="75" t="s">
        <v>80</v>
      </c>
      <c r="H1009" s="73" t="s">
        <v>82</v>
      </c>
    </row>
    <row r="1010" spans="1:8" ht="93.75" customHeight="1">
      <c r="A1010" s="86">
        <v>3</v>
      </c>
      <c r="B1010" s="67" t="s">
        <v>1381</v>
      </c>
      <c r="C1010" s="143">
        <v>640</v>
      </c>
      <c r="D1010" s="141">
        <v>0</v>
      </c>
      <c r="E1010" s="139">
        <v>41921</v>
      </c>
      <c r="F1010" s="263" t="s">
        <v>1859</v>
      </c>
      <c r="G1010" s="75" t="s">
        <v>80</v>
      </c>
      <c r="H1010" s="73" t="s">
        <v>82</v>
      </c>
    </row>
    <row r="1011" spans="1:8" ht="93.75" customHeight="1">
      <c r="A1011" s="86">
        <v>4</v>
      </c>
      <c r="B1011" s="81" t="s">
        <v>1382</v>
      </c>
      <c r="C1011" s="289">
        <v>33000</v>
      </c>
      <c r="D1011" s="141">
        <v>0</v>
      </c>
      <c r="E1011" s="139">
        <v>41963</v>
      </c>
      <c r="F1011" s="263" t="s">
        <v>1858</v>
      </c>
      <c r="G1011" s="75" t="s">
        <v>80</v>
      </c>
      <c r="H1011" s="73" t="s">
        <v>82</v>
      </c>
    </row>
    <row r="1012" spans="1:8" ht="93.75" customHeight="1">
      <c r="A1012" s="86">
        <v>5</v>
      </c>
      <c r="B1012" s="81" t="s">
        <v>1777</v>
      </c>
      <c r="C1012" s="289">
        <v>24000</v>
      </c>
      <c r="D1012" s="141">
        <v>0</v>
      </c>
      <c r="E1012" s="139">
        <v>44141</v>
      </c>
      <c r="F1012" s="263" t="s">
        <v>1778</v>
      </c>
      <c r="G1012" s="75" t="s">
        <v>80</v>
      </c>
      <c r="H1012" s="73"/>
    </row>
    <row r="1013" spans="1:8" ht="45" customHeight="1">
      <c r="A1013" s="86"/>
      <c r="B1013" s="135" t="s">
        <v>413</v>
      </c>
      <c r="C1013" s="140">
        <f>SUM(C1008:C1012)</f>
        <v>63136</v>
      </c>
      <c r="D1013" s="140">
        <f>SUM(D1008:D1012)</f>
        <v>0</v>
      </c>
      <c r="E1013" s="86"/>
      <c r="F1013" s="302"/>
      <c r="G1013" s="86"/>
      <c r="H1013" s="73"/>
    </row>
    <row r="1014" spans="1:8" ht="15.75">
      <c r="A1014" s="86"/>
      <c r="B1014" s="78" t="s">
        <v>1384</v>
      </c>
      <c r="C1014" s="140">
        <f>C1013+C1006</f>
        <v>1073577.9</v>
      </c>
      <c r="D1014" s="140">
        <f>D1013+D1006</f>
        <v>489115.49000000005</v>
      </c>
      <c r="E1014" s="86"/>
      <c r="F1014" s="302"/>
      <c r="G1014" s="86"/>
      <c r="H1014" s="73"/>
    </row>
    <row r="1015" spans="1:8" ht="23.25" customHeight="1">
      <c r="A1015" s="63"/>
      <c r="B1015" s="77"/>
      <c r="C1015" s="144"/>
      <c r="D1015" s="144"/>
      <c r="E1015" s="63"/>
      <c r="F1015" s="301"/>
      <c r="G1015" s="63"/>
      <c r="H1015" s="64"/>
    </row>
    <row r="1016" spans="1:8" ht="30.75" customHeight="1">
      <c r="A1016" s="418" t="s">
        <v>2446</v>
      </c>
      <c r="B1016" s="419"/>
      <c r="C1016" s="419"/>
      <c r="D1016" s="419"/>
      <c r="E1016" s="419"/>
      <c r="F1016" s="419"/>
      <c r="G1016" s="419"/>
      <c r="H1016" s="420"/>
    </row>
    <row r="1017" spans="1:8" ht="76.5" customHeight="1">
      <c r="A1017" s="86">
        <v>1</v>
      </c>
      <c r="B1017" s="67" t="s">
        <v>1385</v>
      </c>
      <c r="C1017" s="142">
        <v>30000</v>
      </c>
      <c r="D1017" s="141">
        <v>30000</v>
      </c>
      <c r="E1017" s="139">
        <v>41537</v>
      </c>
      <c r="F1017" s="302"/>
      <c r="G1017" s="75" t="s">
        <v>80</v>
      </c>
      <c r="H1017" s="73" t="s">
        <v>82</v>
      </c>
    </row>
    <row r="1018" spans="1:256" ht="79.5" customHeight="1">
      <c r="A1018" s="86">
        <v>2</v>
      </c>
      <c r="B1018" s="67" t="s">
        <v>1386</v>
      </c>
      <c r="C1018" s="142">
        <v>318591.52</v>
      </c>
      <c r="D1018" s="142">
        <v>318591.52</v>
      </c>
      <c r="E1018" s="139">
        <v>41537</v>
      </c>
      <c r="F1018" s="302"/>
      <c r="G1018" s="75" t="s">
        <v>80</v>
      </c>
      <c r="H1018" s="73" t="s">
        <v>82</v>
      </c>
      <c r="L1018" s="37"/>
      <c r="M1018" s="38"/>
      <c r="N1018" s="6"/>
      <c r="O1018" s="12"/>
      <c r="P1018" s="39"/>
      <c r="Q1018" s="6"/>
      <c r="R1018" s="16"/>
      <c r="S1018" s="40"/>
      <c r="T1018" s="37"/>
      <c r="U1018" s="38"/>
      <c r="V1018" s="6"/>
      <c r="W1018" s="12"/>
      <c r="X1018" s="39"/>
      <c r="Y1018" s="6"/>
      <c r="Z1018" s="16"/>
      <c r="AA1018" s="40"/>
      <c r="AB1018" s="37"/>
      <c r="AC1018" s="38"/>
      <c r="AD1018" s="6"/>
      <c r="AE1018" s="12"/>
      <c r="AF1018" s="39"/>
      <c r="AG1018" s="6"/>
      <c r="AH1018" s="16"/>
      <c r="AI1018" s="40"/>
      <c r="AJ1018" s="37"/>
      <c r="AK1018" s="38"/>
      <c r="AL1018" s="6"/>
      <c r="AM1018" s="12"/>
      <c r="AN1018" s="39"/>
      <c r="AO1018" s="6"/>
      <c r="AP1018" s="16"/>
      <c r="AQ1018" s="40"/>
      <c r="AR1018" s="37"/>
      <c r="AS1018" s="38"/>
      <c r="AT1018" s="6"/>
      <c r="AU1018" s="12"/>
      <c r="AV1018" s="39"/>
      <c r="AW1018" s="6"/>
      <c r="AX1018" s="16"/>
      <c r="AY1018" s="40"/>
      <c r="AZ1018" s="37"/>
      <c r="BA1018" s="38"/>
      <c r="BB1018" s="6"/>
      <c r="BC1018" s="12"/>
      <c r="BD1018" s="39"/>
      <c r="BE1018" s="6"/>
      <c r="BF1018" s="16"/>
      <c r="BG1018" s="40"/>
      <c r="BH1018" s="37"/>
      <c r="BI1018" s="38"/>
      <c r="BJ1018" s="6"/>
      <c r="BK1018" s="12"/>
      <c r="BL1018" s="39"/>
      <c r="BM1018" s="6"/>
      <c r="BN1018" s="16"/>
      <c r="BO1018" s="40"/>
      <c r="BP1018" s="37"/>
      <c r="BQ1018" s="38"/>
      <c r="BR1018" s="6"/>
      <c r="BS1018" s="12"/>
      <c r="BT1018" s="39"/>
      <c r="BU1018" s="6"/>
      <c r="BV1018" s="16"/>
      <c r="BW1018" s="40"/>
      <c r="BX1018" s="37"/>
      <c r="BY1018" s="38"/>
      <c r="BZ1018" s="6"/>
      <c r="CA1018" s="12"/>
      <c r="CB1018" s="39"/>
      <c r="CC1018" s="6"/>
      <c r="CD1018" s="16"/>
      <c r="CE1018" s="40"/>
      <c r="CF1018" s="37"/>
      <c r="CG1018" s="38"/>
      <c r="CH1018" s="6"/>
      <c r="CI1018" s="12"/>
      <c r="CJ1018" s="39"/>
      <c r="CK1018" s="6"/>
      <c r="CL1018" s="16"/>
      <c r="CM1018" s="40"/>
      <c r="CN1018" s="37"/>
      <c r="CO1018" s="38"/>
      <c r="CP1018" s="6"/>
      <c r="CQ1018" s="12"/>
      <c r="CR1018" s="39"/>
      <c r="CS1018" s="6"/>
      <c r="CT1018" s="16"/>
      <c r="CU1018" s="40"/>
      <c r="CV1018" s="37"/>
      <c r="CW1018" s="38"/>
      <c r="CX1018" s="6"/>
      <c r="CY1018" s="12"/>
      <c r="CZ1018" s="39"/>
      <c r="DA1018" s="6"/>
      <c r="DB1018" s="16"/>
      <c r="DC1018" s="40"/>
      <c r="DD1018" s="37"/>
      <c r="DE1018" s="38"/>
      <c r="DF1018" s="6"/>
      <c r="DG1018" s="12"/>
      <c r="DH1018" s="39"/>
      <c r="DI1018" s="6"/>
      <c r="DJ1018" s="16"/>
      <c r="DK1018" s="40"/>
      <c r="DL1018" s="37"/>
      <c r="DM1018" s="38"/>
      <c r="DN1018" s="6"/>
      <c r="DO1018" s="12"/>
      <c r="DP1018" s="39"/>
      <c r="DQ1018" s="6"/>
      <c r="DR1018" s="16"/>
      <c r="DS1018" s="40"/>
      <c r="DT1018" s="37"/>
      <c r="DU1018" s="38"/>
      <c r="DV1018" s="6"/>
      <c r="DW1018" s="12"/>
      <c r="DX1018" s="39"/>
      <c r="DY1018" s="6"/>
      <c r="DZ1018" s="16"/>
      <c r="EA1018" s="40"/>
      <c r="EB1018" s="37"/>
      <c r="EC1018" s="38"/>
      <c r="ED1018" s="6"/>
      <c r="EE1018" s="12"/>
      <c r="EF1018" s="39"/>
      <c r="EG1018" s="6"/>
      <c r="EH1018" s="16"/>
      <c r="EI1018" s="40"/>
      <c r="EJ1018" s="37"/>
      <c r="EK1018" s="38"/>
      <c r="EL1018" s="6"/>
      <c r="EM1018" s="12"/>
      <c r="EN1018" s="39"/>
      <c r="EO1018" s="6"/>
      <c r="EP1018" s="16"/>
      <c r="EQ1018" s="40"/>
      <c r="ER1018" s="37"/>
      <c r="ES1018" s="38"/>
      <c r="ET1018" s="6"/>
      <c r="EU1018" s="12"/>
      <c r="EV1018" s="39"/>
      <c r="EW1018" s="6"/>
      <c r="EX1018" s="16"/>
      <c r="EY1018" s="40"/>
      <c r="EZ1018" s="37"/>
      <c r="FA1018" s="38"/>
      <c r="FB1018" s="6"/>
      <c r="FC1018" s="12"/>
      <c r="FD1018" s="39"/>
      <c r="FE1018" s="6"/>
      <c r="FF1018" s="16"/>
      <c r="FG1018" s="40"/>
      <c r="FH1018" s="37"/>
      <c r="FI1018" s="38"/>
      <c r="FJ1018" s="6"/>
      <c r="FK1018" s="12"/>
      <c r="FL1018" s="39"/>
      <c r="FM1018" s="6"/>
      <c r="FN1018" s="16"/>
      <c r="FO1018" s="40"/>
      <c r="FP1018" s="37"/>
      <c r="FQ1018" s="38"/>
      <c r="FR1018" s="6"/>
      <c r="FS1018" s="12"/>
      <c r="FT1018" s="39"/>
      <c r="FU1018" s="6"/>
      <c r="FV1018" s="16"/>
      <c r="FW1018" s="40"/>
      <c r="FX1018" s="37"/>
      <c r="FY1018" s="38"/>
      <c r="FZ1018" s="6"/>
      <c r="GA1018" s="12"/>
      <c r="GB1018" s="39"/>
      <c r="GC1018" s="6"/>
      <c r="GD1018" s="16"/>
      <c r="GE1018" s="40"/>
      <c r="GF1018" s="37"/>
      <c r="GG1018" s="38"/>
      <c r="GH1018" s="6"/>
      <c r="GI1018" s="12"/>
      <c r="GJ1018" s="39"/>
      <c r="GK1018" s="6"/>
      <c r="GL1018" s="16"/>
      <c r="GM1018" s="40"/>
      <c r="GN1018" s="37"/>
      <c r="GO1018" s="38"/>
      <c r="GP1018" s="6"/>
      <c r="GQ1018" s="12"/>
      <c r="GR1018" s="39"/>
      <c r="GS1018" s="6"/>
      <c r="GT1018" s="16"/>
      <c r="GU1018" s="40"/>
      <c r="GV1018" s="37"/>
      <c r="GW1018" s="38"/>
      <c r="GX1018" s="6"/>
      <c r="GY1018" s="12"/>
      <c r="GZ1018" s="39"/>
      <c r="HA1018" s="6"/>
      <c r="HB1018" s="16"/>
      <c r="HC1018" s="40"/>
      <c r="HD1018" s="37"/>
      <c r="HE1018" s="38"/>
      <c r="HF1018" s="6"/>
      <c r="HG1018" s="12"/>
      <c r="HH1018" s="39"/>
      <c r="HI1018" s="6"/>
      <c r="HJ1018" s="16"/>
      <c r="HK1018" s="40"/>
      <c r="HL1018" s="37"/>
      <c r="HM1018" s="38"/>
      <c r="HN1018" s="6"/>
      <c r="HO1018" s="12"/>
      <c r="HP1018" s="39"/>
      <c r="HQ1018" s="6"/>
      <c r="HR1018" s="16"/>
      <c r="HS1018" s="40"/>
      <c r="HT1018" s="37"/>
      <c r="HU1018" s="38"/>
      <c r="HV1018" s="6"/>
      <c r="HW1018" s="12"/>
      <c r="HX1018" s="39"/>
      <c r="HY1018" s="6"/>
      <c r="HZ1018" s="16"/>
      <c r="IA1018" s="40"/>
      <c r="IB1018" s="37"/>
      <c r="IC1018" s="38"/>
      <c r="ID1018" s="6"/>
      <c r="IE1018" s="12"/>
      <c r="IF1018" s="39"/>
      <c r="IG1018" s="6"/>
      <c r="IH1018" s="16"/>
      <c r="II1018" s="40"/>
      <c r="IJ1018" s="37"/>
      <c r="IK1018" s="38"/>
      <c r="IL1018" s="6"/>
      <c r="IM1018" s="12"/>
      <c r="IN1018" s="39"/>
      <c r="IO1018" s="6"/>
      <c r="IP1018" s="16"/>
      <c r="IQ1018" s="40"/>
      <c r="IR1018" s="37"/>
      <c r="IS1018" s="38"/>
      <c r="IT1018" s="6"/>
      <c r="IU1018" s="12"/>
      <c r="IV1018" s="39"/>
    </row>
    <row r="1019" spans="1:256" ht="68.25" customHeight="1">
      <c r="A1019" s="86">
        <v>3</v>
      </c>
      <c r="B1019" s="67" t="s">
        <v>1387</v>
      </c>
      <c r="C1019" s="142">
        <v>1083000</v>
      </c>
      <c r="D1019" s="141">
        <v>1046900.04</v>
      </c>
      <c r="E1019" s="139">
        <v>41537</v>
      </c>
      <c r="F1019" s="302"/>
      <c r="G1019" s="75" t="s">
        <v>80</v>
      </c>
      <c r="H1019" s="73" t="s">
        <v>82</v>
      </c>
      <c r="L1019" s="37"/>
      <c r="M1019" s="38"/>
      <c r="N1019" s="6"/>
      <c r="O1019" s="12"/>
      <c r="P1019" s="39"/>
      <c r="Q1019" s="6"/>
      <c r="R1019" s="16"/>
      <c r="S1019" s="40"/>
      <c r="T1019" s="37"/>
      <c r="U1019" s="38"/>
      <c r="V1019" s="6"/>
      <c r="W1019" s="12"/>
      <c r="X1019" s="39"/>
      <c r="Y1019" s="6"/>
      <c r="Z1019" s="16"/>
      <c r="AA1019" s="40"/>
      <c r="AB1019" s="37"/>
      <c r="AC1019" s="38"/>
      <c r="AD1019" s="6"/>
      <c r="AE1019" s="12"/>
      <c r="AF1019" s="39"/>
      <c r="AG1019" s="6"/>
      <c r="AH1019" s="16"/>
      <c r="AI1019" s="40"/>
      <c r="AJ1019" s="37"/>
      <c r="AK1019" s="38"/>
      <c r="AL1019" s="6"/>
      <c r="AM1019" s="12"/>
      <c r="AN1019" s="39"/>
      <c r="AO1019" s="6"/>
      <c r="AP1019" s="16"/>
      <c r="AQ1019" s="40"/>
      <c r="AR1019" s="37"/>
      <c r="AS1019" s="38"/>
      <c r="AT1019" s="6"/>
      <c r="AU1019" s="12"/>
      <c r="AV1019" s="39"/>
      <c r="AW1019" s="6"/>
      <c r="AX1019" s="16"/>
      <c r="AY1019" s="40"/>
      <c r="AZ1019" s="37"/>
      <c r="BA1019" s="38"/>
      <c r="BB1019" s="6"/>
      <c r="BC1019" s="12"/>
      <c r="BD1019" s="39"/>
      <c r="BE1019" s="6"/>
      <c r="BF1019" s="16"/>
      <c r="BG1019" s="40"/>
      <c r="BH1019" s="37"/>
      <c r="BI1019" s="38"/>
      <c r="BJ1019" s="6"/>
      <c r="BK1019" s="12"/>
      <c r="BL1019" s="39"/>
      <c r="BM1019" s="6"/>
      <c r="BN1019" s="16"/>
      <c r="BO1019" s="40"/>
      <c r="BP1019" s="37"/>
      <c r="BQ1019" s="38"/>
      <c r="BR1019" s="6"/>
      <c r="BS1019" s="12"/>
      <c r="BT1019" s="39"/>
      <c r="BU1019" s="6"/>
      <c r="BV1019" s="16"/>
      <c r="BW1019" s="40"/>
      <c r="BX1019" s="37"/>
      <c r="BY1019" s="38"/>
      <c r="BZ1019" s="6"/>
      <c r="CA1019" s="12"/>
      <c r="CB1019" s="39"/>
      <c r="CC1019" s="6"/>
      <c r="CD1019" s="16"/>
      <c r="CE1019" s="40"/>
      <c r="CF1019" s="37"/>
      <c r="CG1019" s="38"/>
      <c r="CH1019" s="6"/>
      <c r="CI1019" s="12"/>
      <c r="CJ1019" s="39"/>
      <c r="CK1019" s="6"/>
      <c r="CL1019" s="16"/>
      <c r="CM1019" s="40"/>
      <c r="CN1019" s="37"/>
      <c r="CO1019" s="38"/>
      <c r="CP1019" s="6"/>
      <c r="CQ1019" s="12"/>
      <c r="CR1019" s="39"/>
      <c r="CS1019" s="6"/>
      <c r="CT1019" s="16"/>
      <c r="CU1019" s="40"/>
      <c r="CV1019" s="37"/>
      <c r="CW1019" s="38"/>
      <c r="CX1019" s="6"/>
      <c r="CY1019" s="12"/>
      <c r="CZ1019" s="39"/>
      <c r="DA1019" s="6"/>
      <c r="DB1019" s="16"/>
      <c r="DC1019" s="40"/>
      <c r="DD1019" s="37"/>
      <c r="DE1019" s="38"/>
      <c r="DF1019" s="6"/>
      <c r="DG1019" s="12"/>
      <c r="DH1019" s="39"/>
      <c r="DI1019" s="6"/>
      <c r="DJ1019" s="16"/>
      <c r="DK1019" s="40"/>
      <c r="DL1019" s="37"/>
      <c r="DM1019" s="38"/>
      <c r="DN1019" s="6"/>
      <c r="DO1019" s="12"/>
      <c r="DP1019" s="39"/>
      <c r="DQ1019" s="6"/>
      <c r="DR1019" s="16"/>
      <c r="DS1019" s="40"/>
      <c r="DT1019" s="37"/>
      <c r="DU1019" s="38"/>
      <c r="DV1019" s="6"/>
      <c r="DW1019" s="12"/>
      <c r="DX1019" s="39"/>
      <c r="DY1019" s="6"/>
      <c r="DZ1019" s="16"/>
      <c r="EA1019" s="40"/>
      <c r="EB1019" s="37"/>
      <c r="EC1019" s="38"/>
      <c r="ED1019" s="6"/>
      <c r="EE1019" s="12"/>
      <c r="EF1019" s="39"/>
      <c r="EG1019" s="6"/>
      <c r="EH1019" s="16"/>
      <c r="EI1019" s="40"/>
      <c r="EJ1019" s="37"/>
      <c r="EK1019" s="38"/>
      <c r="EL1019" s="6"/>
      <c r="EM1019" s="12"/>
      <c r="EN1019" s="39"/>
      <c r="EO1019" s="6"/>
      <c r="EP1019" s="16"/>
      <c r="EQ1019" s="40"/>
      <c r="ER1019" s="37"/>
      <c r="ES1019" s="38"/>
      <c r="ET1019" s="6"/>
      <c r="EU1019" s="12"/>
      <c r="EV1019" s="39"/>
      <c r="EW1019" s="6"/>
      <c r="EX1019" s="16"/>
      <c r="EY1019" s="40"/>
      <c r="EZ1019" s="37"/>
      <c r="FA1019" s="38"/>
      <c r="FB1019" s="6"/>
      <c r="FC1019" s="12"/>
      <c r="FD1019" s="39"/>
      <c r="FE1019" s="6"/>
      <c r="FF1019" s="16"/>
      <c r="FG1019" s="40"/>
      <c r="FH1019" s="37"/>
      <c r="FI1019" s="38"/>
      <c r="FJ1019" s="6"/>
      <c r="FK1019" s="12"/>
      <c r="FL1019" s="39"/>
      <c r="FM1019" s="6"/>
      <c r="FN1019" s="16"/>
      <c r="FO1019" s="40"/>
      <c r="FP1019" s="37"/>
      <c r="FQ1019" s="38"/>
      <c r="FR1019" s="6"/>
      <c r="FS1019" s="12"/>
      <c r="FT1019" s="39"/>
      <c r="FU1019" s="6"/>
      <c r="FV1019" s="16"/>
      <c r="FW1019" s="40"/>
      <c r="FX1019" s="37"/>
      <c r="FY1019" s="38"/>
      <c r="FZ1019" s="6"/>
      <c r="GA1019" s="12"/>
      <c r="GB1019" s="39"/>
      <c r="GC1019" s="6"/>
      <c r="GD1019" s="16"/>
      <c r="GE1019" s="40"/>
      <c r="GF1019" s="37"/>
      <c r="GG1019" s="38"/>
      <c r="GH1019" s="6"/>
      <c r="GI1019" s="12"/>
      <c r="GJ1019" s="39"/>
      <c r="GK1019" s="6"/>
      <c r="GL1019" s="16"/>
      <c r="GM1019" s="40"/>
      <c r="GN1019" s="37"/>
      <c r="GO1019" s="38"/>
      <c r="GP1019" s="6"/>
      <c r="GQ1019" s="12"/>
      <c r="GR1019" s="39"/>
      <c r="GS1019" s="6"/>
      <c r="GT1019" s="16"/>
      <c r="GU1019" s="40"/>
      <c r="GV1019" s="37"/>
      <c r="GW1019" s="38"/>
      <c r="GX1019" s="6"/>
      <c r="GY1019" s="12"/>
      <c r="GZ1019" s="39"/>
      <c r="HA1019" s="6"/>
      <c r="HB1019" s="16"/>
      <c r="HC1019" s="40"/>
      <c r="HD1019" s="37"/>
      <c r="HE1019" s="38"/>
      <c r="HF1019" s="6"/>
      <c r="HG1019" s="12"/>
      <c r="HH1019" s="39"/>
      <c r="HI1019" s="6"/>
      <c r="HJ1019" s="16"/>
      <c r="HK1019" s="40"/>
      <c r="HL1019" s="37"/>
      <c r="HM1019" s="38"/>
      <c r="HN1019" s="6"/>
      <c r="HO1019" s="12"/>
      <c r="HP1019" s="39"/>
      <c r="HQ1019" s="6"/>
      <c r="HR1019" s="16"/>
      <c r="HS1019" s="40"/>
      <c r="HT1019" s="37"/>
      <c r="HU1019" s="38"/>
      <c r="HV1019" s="6"/>
      <c r="HW1019" s="12"/>
      <c r="HX1019" s="39"/>
      <c r="HY1019" s="6"/>
      <c r="HZ1019" s="16"/>
      <c r="IA1019" s="40"/>
      <c r="IB1019" s="37"/>
      <c r="IC1019" s="38"/>
      <c r="ID1019" s="6"/>
      <c r="IE1019" s="12"/>
      <c r="IF1019" s="39"/>
      <c r="IG1019" s="6"/>
      <c r="IH1019" s="16"/>
      <c r="II1019" s="40"/>
      <c r="IJ1019" s="37"/>
      <c r="IK1019" s="38"/>
      <c r="IL1019" s="6"/>
      <c r="IM1019" s="12"/>
      <c r="IN1019" s="39"/>
      <c r="IO1019" s="6"/>
      <c r="IP1019" s="16"/>
      <c r="IQ1019" s="40"/>
      <c r="IR1019" s="37"/>
      <c r="IS1019" s="38"/>
      <c r="IT1019" s="6"/>
      <c r="IU1019" s="12"/>
      <c r="IV1019" s="39"/>
    </row>
    <row r="1020" spans="1:256" ht="65.25" customHeight="1">
      <c r="A1020" s="86">
        <v>4</v>
      </c>
      <c r="B1020" s="67" t="s">
        <v>1388</v>
      </c>
      <c r="C1020" s="142">
        <v>95766</v>
      </c>
      <c r="D1020" s="141">
        <v>90891.27</v>
      </c>
      <c r="E1020" s="139">
        <v>41537</v>
      </c>
      <c r="F1020" s="302"/>
      <c r="G1020" s="75" t="s">
        <v>80</v>
      </c>
      <c r="H1020" s="73" t="s">
        <v>82</v>
      </c>
      <c r="L1020" s="37"/>
      <c r="M1020" s="38"/>
      <c r="N1020" s="6"/>
      <c r="O1020" s="12"/>
      <c r="P1020" s="39"/>
      <c r="Q1020" s="6"/>
      <c r="R1020" s="16"/>
      <c r="S1020" s="40"/>
      <c r="T1020" s="37"/>
      <c r="U1020" s="38"/>
      <c r="V1020" s="6"/>
      <c r="W1020" s="12"/>
      <c r="X1020" s="39"/>
      <c r="Y1020" s="6"/>
      <c r="Z1020" s="16"/>
      <c r="AA1020" s="40"/>
      <c r="AB1020" s="37"/>
      <c r="AC1020" s="38"/>
      <c r="AD1020" s="6"/>
      <c r="AE1020" s="12"/>
      <c r="AF1020" s="39"/>
      <c r="AG1020" s="6"/>
      <c r="AH1020" s="16"/>
      <c r="AI1020" s="40"/>
      <c r="AJ1020" s="37"/>
      <c r="AK1020" s="38"/>
      <c r="AL1020" s="6"/>
      <c r="AM1020" s="12"/>
      <c r="AN1020" s="39"/>
      <c r="AO1020" s="6"/>
      <c r="AP1020" s="16"/>
      <c r="AQ1020" s="40"/>
      <c r="AR1020" s="37"/>
      <c r="AS1020" s="38"/>
      <c r="AT1020" s="6"/>
      <c r="AU1020" s="12"/>
      <c r="AV1020" s="39"/>
      <c r="AW1020" s="6"/>
      <c r="AX1020" s="16"/>
      <c r="AY1020" s="40"/>
      <c r="AZ1020" s="37"/>
      <c r="BA1020" s="38"/>
      <c r="BB1020" s="6"/>
      <c r="BC1020" s="12"/>
      <c r="BD1020" s="39"/>
      <c r="BE1020" s="6"/>
      <c r="BF1020" s="16"/>
      <c r="BG1020" s="40"/>
      <c r="BH1020" s="37"/>
      <c r="BI1020" s="38"/>
      <c r="BJ1020" s="6"/>
      <c r="BK1020" s="12"/>
      <c r="BL1020" s="39"/>
      <c r="BM1020" s="6"/>
      <c r="BN1020" s="16"/>
      <c r="BO1020" s="40"/>
      <c r="BP1020" s="37"/>
      <c r="BQ1020" s="38"/>
      <c r="BR1020" s="6"/>
      <c r="BS1020" s="12"/>
      <c r="BT1020" s="39"/>
      <c r="BU1020" s="6"/>
      <c r="BV1020" s="16"/>
      <c r="BW1020" s="40"/>
      <c r="BX1020" s="37"/>
      <c r="BY1020" s="38"/>
      <c r="BZ1020" s="6"/>
      <c r="CA1020" s="12"/>
      <c r="CB1020" s="39"/>
      <c r="CC1020" s="6"/>
      <c r="CD1020" s="16"/>
      <c r="CE1020" s="40"/>
      <c r="CF1020" s="37"/>
      <c r="CG1020" s="38"/>
      <c r="CH1020" s="6"/>
      <c r="CI1020" s="12"/>
      <c r="CJ1020" s="39"/>
      <c r="CK1020" s="6"/>
      <c r="CL1020" s="16"/>
      <c r="CM1020" s="40"/>
      <c r="CN1020" s="37"/>
      <c r="CO1020" s="38"/>
      <c r="CP1020" s="6"/>
      <c r="CQ1020" s="12"/>
      <c r="CR1020" s="39"/>
      <c r="CS1020" s="6"/>
      <c r="CT1020" s="16"/>
      <c r="CU1020" s="40"/>
      <c r="CV1020" s="37"/>
      <c r="CW1020" s="38"/>
      <c r="CX1020" s="6"/>
      <c r="CY1020" s="12"/>
      <c r="CZ1020" s="39"/>
      <c r="DA1020" s="6"/>
      <c r="DB1020" s="16"/>
      <c r="DC1020" s="40"/>
      <c r="DD1020" s="37"/>
      <c r="DE1020" s="38"/>
      <c r="DF1020" s="6"/>
      <c r="DG1020" s="12"/>
      <c r="DH1020" s="39"/>
      <c r="DI1020" s="6"/>
      <c r="DJ1020" s="16"/>
      <c r="DK1020" s="40"/>
      <c r="DL1020" s="37"/>
      <c r="DM1020" s="38"/>
      <c r="DN1020" s="6"/>
      <c r="DO1020" s="12"/>
      <c r="DP1020" s="39"/>
      <c r="DQ1020" s="6"/>
      <c r="DR1020" s="16"/>
      <c r="DS1020" s="40"/>
      <c r="DT1020" s="37"/>
      <c r="DU1020" s="38"/>
      <c r="DV1020" s="6"/>
      <c r="DW1020" s="12"/>
      <c r="DX1020" s="39"/>
      <c r="DY1020" s="6"/>
      <c r="DZ1020" s="16"/>
      <c r="EA1020" s="40"/>
      <c r="EB1020" s="37"/>
      <c r="EC1020" s="38"/>
      <c r="ED1020" s="6"/>
      <c r="EE1020" s="12"/>
      <c r="EF1020" s="39"/>
      <c r="EG1020" s="6"/>
      <c r="EH1020" s="16"/>
      <c r="EI1020" s="40"/>
      <c r="EJ1020" s="37"/>
      <c r="EK1020" s="38"/>
      <c r="EL1020" s="6"/>
      <c r="EM1020" s="12"/>
      <c r="EN1020" s="39"/>
      <c r="EO1020" s="6"/>
      <c r="EP1020" s="16"/>
      <c r="EQ1020" s="40"/>
      <c r="ER1020" s="37"/>
      <c r="ES1020" s="38"/>
      <c r="ET1020" s="6"/>
      <c r="EU1020" s="12"/>
      <c r="EV1020" s="39"/>
      <c r="EW1020" s="6"/>
      <c r="EX1020" s="16"/>
      <c r="EY1020" s="40"/>
      <c r="EZ1020" s="37"/>
      <c r="FA1020" s="38"/>
      <c r="FB1020" s="6"/>
      <c r="FC1020" s="12"/>
      <c r="FD1020" s="39"/>
      <c r="FE1020" s="6"/>
      <c r="FF1020" s="16"/>
      <c r="FG1020" s="40"/>
      <c r="FH1020" s="37"/>
      <c r="FI1020" s="38"/>
      <c r="FJ1020" s="6"/>
      <c r="FK1020" s="12"/>
      <c r="FL1020" s="39"/>
      <c r="FM1020" s="6"/>
      <c r="FN1020" s="16"/>
      <c r="FO1020" s="40"/>
      <c r="FP1020" s="37"/>
      <c r="FQ1020" s="38"/>
      <c r="FR1020" s="6"/>
      <c r="FS1020" s="12"/>
      <c r="FT1020" s="39"/>
      <c r="FU1020" s="6"/>
      <c r="FV1020" s="16"/>
      <c r="FW1020" s="40"/>
      <c r="FX1020" s="37"/>
      <c r="FY1020" s="38"/>
      <c r="FZ1020" s="6"/>
      <c r="GA1020" s="12"/>
      <c r="GB1020" s="39"/>
      <c r="GC1020" s="6"/>
      <c r="GD1020" s="16"/>
      <c r="GE1020" s="40"/>
      <c r="GF1020" s="37"/>
      <c r="GG1020" s="38"/>
      <c r="GH1020" s="6"/>
      <c r="GI1020" s="12"/>
      <c r="GJ1020" s="39"/>
      <c r="GK1020" s="6"/>
      <c r="GL1020" s="16"/>
      <c r="GM1020" s="40"/>
      <c r="GN1020" s="37"/>
      <c r="GO1020" s="38"/>
      <c r="GP1020" s="6"/>
      <c r="GQ1020" s="12"/>
      <c r="GR1020" s="39"/>
      <c r="GS1020" s="6"/>
      <c r="GT1020" s="16"/>
      <c r="GU1020" s="40"/>
      <c r="GV1020" s="37"/>
      <c r="GW1020" s="38"/>
      <c r="GX1020" s="6"/>
      <c r="GY1020" s="12"/>
      <c r="GZ1020" s="39"/>
      <c r="HA1020" s="6"/>
      <c r="HB1020" s="16"/>
      <c r="HC1020" s="40"/>
      <c r="HD1020" s="37"/>
      <c r="HE1020" s="38"/>
      <c r="HF1020" s="6"/>
      <c r="HG1020" s="12"/>
      <c r="HH1020" s="39"/>
      <c r="HI1020" s="6"/>
      <c r="HJ1020" s="16"/>
      <c r="HK1020" s="40"/>
      <c r="HL1020" s="37"/>
      <c r="HM1020" s="38"/>
      <c r="HN1020" s="6"/>
      <c r="HO1020" s="12"/>
      <c r="HP1020" s="39"/>
      <c r="HQ1020" s="6"/>
      <c r="HR1020" s="16"/>
      <c r="HS1020" s="40"/>
      <c r="HT1020" s="37"/>
      <c r="HU1020" s="38"/>
      <c r="HV1020" s="6"/>
      <c r="HW1020" s="12"/>
      <c r="HX1020" s="39"/>
      <c r="HY1020" s="6"/>
      <c r="HZ1020" s="16"/>
      <c r="IA1020" s="40"/>
      <c r="IB1020" s="37"/>
      <c r="IC1020" s="38"/>
      <c r="ID1020" s="6"/>
      <c r="IE1020" s="12"/>
      <c r="IF1020" s="39"/>
      <c r="IG1020" s="6"/>
      <c r="IH1020" s="16"/>
      <c r="II1020" s="40"/>
      <c r="IJ1020" s="37"/>
      <c r="IK1020" s="38"/>
      <c r="IL1020" s="6"/>
      <c r="IM1020" s="12"/>
      <c r="IN1020" s="39"/>
      <c r="IO1020" s="6"/>
      <c r="IP1020" s="16"/>
      <c r="IQ1020" s="40"/>
      <c r="IR1020" s="37"/>
      <c r="IS1020" s="38"/>
      <c r="IT1020" s="6"/>
      <c r="IU1020" s="12"/>
      <c r="IV1020" s="39"/>
    </row>
    <row r="1021" spans="1:256" ht="66" customHeight="1">
      <c r="A1021" s="86">
        <v>5</v>
      </c>
      <c r="B1021" s="67" t="s">
        <v>1389</v>
      </c>
      <c r="C1021" s="142">
        <v>158606</v>
      </c>
      <c r="D1021" s="141">
        <v>150532.54</v>
      </c>
      <c r="E1021" s="139">
        <v>41537</v>
      </c>
      <c r="F1021" s="302"/>
      <c r="G1021" s="75" t="s">
        <v>80</v>
      </c>
      <c r="H1021" s="73" t="s">
        <v>82</v>
      </c>
      <c r="L1021" s="37"/>
      <c r="M1021" s="38"/>
      <c r="N1021" s="6"/>
      <c r="O1021" s="12"/>
      <c r="P1021" s="39"/>
      <c r="Q1021" s="6"/>
      <c r="R1021" s="16"/>
      <c r="S1021" s="40"/>
      <c r="T1021" s="37"/>
      <c r="U1021" s="38"/>
      <c r="V1021" s="6"/>
      <c r="W1021" s="12"/>
      <c r="X1021" s="39"/>
      <c r="Y1021" s="6"/>
      <c r="Z1021" s="16"/>
      <c r="AA1021" s="40"/>
      <c r="AB1021" s="37"/>
      <c r="AC1021" s="38"/>
      <c r="AD1021" s="6"/>
      <c r="AE1021" s="12"/>
      <c r="AF1021" s="39"/>
      <c r="AG1021" s="6"/>
      <c r="AH1021" s="16"/>
      <c r="AI1021" s="40"/>
      <c r="AJ1021" s="37"/>
      <c r="AK1021" s="38"/>
      <c r="AL1021" s="6"/>
      <c r="AM1021" s="12"/>
      <c r="AN1021" s="39"/>
      <c r="AO1021" s="6"/>
      <c r="AP1021" s="16"/>
      <c r="AQ1021" s="40"/>
      <c r="AR1021" s="37"/>
      <c r="AS1021" s="38"/>
      <c r="AT1021" s="6"/>
      <c r="AU1021" s="12"/>
      <c r="AV1021" s="39"/>
      <c r="AW1021" s="6"/>
      <c r="AX1021" s="16"/>
      <c r="AY1021" s="40"/>
      <c r="AZ1021" s="37"/>
      <c r="BA1021" s="38"/>
      <c r="BB1021" s="6"/>
      <c r="BC1021" s="12"/>
      <c r="BD1021" s="39"/>
      <c r="BE1021" s="6"/>
      <c r="BF1021" s="16"/>
      <c r="BG1021" s="40"/>
      <c r="BH1021" s="37"/>
      <c r="BI1021" s="38"/>
      <c r="BJ1021" s="6"/>
      <c r="BK1021" s="12"/>
      <c r="BL1021" s="39"/>
      <c r="BM1021" s="6"/>
      <c r="BN1021" s="16"/>
      <c r="BO1021" s="40"/>
      <c r="BP1021" s="37"/>
      <c r="BQ1021" s="38"/>
      <c r="BR1021" s="6"/>
      <c r="BS1021" s="12"/>
      <c r="BT1021" s="39"/>
      <c r="BU1021" s="6"/>
      <c r="BV1021" s="16"/>
      <c r="BW1021" s="40"/>
      <c r="BX1021" s="37"/>
      <c r="BY1021" s="38"/>
      <c r="BZ1021" s="6"/>
      <c r="CA1021" s="12"/>
      <c r="CB1021" s="39"/>
      <c r="CC1021" s="6"/>
      <c r="CD1021" s="16"/>
      <c r="CE1021" s="40"/>
      <c r="CF1021" s="37"/>
      <c r="CG1021" s="38"/>
      <c r="CH1021" s="6"/>
      <c r="CI1021" s="12"/>
      <c r="CJ1021" s="39"/>
      <c r="CK1021" s="6"/>
      <c r="CL1021" s="16"/>
      <c r="CM1021" s="40"/>
      <c r="CN1021" s="37"/>
      <c r="CO1021" s="38"/>
      <c r="CP1021" s="6"/>
      <c r="CQ1021" s="12"/>
      <c r="CR1021" s="39"/>
      <c r="CS1021" s="6"/>
      <c r="CT1021" s="16"/>
      <c r="CU1021" s="40"/>
      <c r="CV1021" s="37"/>
      <c r="CW1021" s="38"/>
      <c r="CX1021" s="6"/>
      <c r="CY1021" s="12"/>
      <c r="CZ1021" s="39"/>
      <c r="DA1021" s="6"/>
      <c r="DB1021" s="16"/>
      <c r="DC1021" s="40"/>
      <c r="DD1021" s="37"/>
      <c r="DE1021" s="38"/>
      <c r="DF1021" s="6"/>
      <c r="DG1021" s="12"/>
      <c r="DH1021" s="39"/>
      <c r="DI1021" s="6"/>
      <c r="DJ1021" s="16"/>
      <c r="DK1021" s="40"/>
      <c r="DL1021" s="37"/>
      <c r="DM1021" s="38"/>
      <c r="DN1021" s="6"/>
      <c r="DO1021" s="12"/>
      <c r="DP1021" s="39"/>
      <c r="DQ1021" s="6"/>
      <c r="DR1021" s="16"/>
      <c r="DS1021" s="40"/>
      <c r="DT1021" s="37"/>
      <c r="DU1021" s="38"/>
      <c r="DV1021" s="6"/>
      <c r="DW1021" s="12"/>
      <c r="DX1021" s="39"/>
      <c r="DY1021" s="6"/>
      <c r="DZ1021" s="16"/>
      <c r="EA1021" s="40"/>
      <c r="EB1021" s="37"/>
      <c r="EC1021" s="38"/>
      <c r="ED1021" s="6"/>
      <c r="EE1021" s="12"/>
      <c r="EF1021" s="39"/>
      <c r="EG1021" s="6"/>
      <c r="EH1021" s="16"/>
      <c r="EI1021" s="40"/>
      <c r="EJ1021" s="37"/>
      <c r="EK1021" s="38"/>
      <c r="EL1021" s="6"/>
      <c r="EM1021" s="12"/>
      <c r="EN1021" s="39"/>
      <c r="EO1021" s="6"/>
      <c r="EP1021" s="16"/>
      <c r="EQ1021" s="40"/>
      <c r="ER1021" s="37"/>
      <c r="ES1021" s="38"/>
      <c r="ET1021" s="6"/>
      <c r="EU1021" s="12"/>
      <c r="EV1021" s="39"/>
      <c r="EW1021" s="6"/>
      <c r="EX1021" s="16"/>
      <c r="EY1021" s="40"/>
      <c r="EZ1021" s="37"/>
      <c r="FA1021" s="38"/>
      <c r="FB1021" s="6"/>
      <c r="FC1021" s="12"/>
      <c r="FD1021" s="39"/>
      <c r="FE1021" s="6"/>
      <c r="FF1021" s="16"/>
      <c r="FG1021" s="40"/>
      <c r="FH1021" s="37"/>
      <c r="FI1021" s="38"/>
      <c r="FJ1021" s="6"/>
      <c r="FK1021" s="12"/>
      <c r="FL1021" s="39"/>
      <c r="FM1021" s="6"/>
      <c r="FN1021" s="16"/>
      <c r="FO1021" s="40"/>
      <c r="FP1021" s="37"/>
      <c r="FQ1021" s="38"/>
      <c r="FR1021" s="6"/>
      <c r="FS1021" s="12"/>
      <c r="FT1021" s="39"/>
      <c r="FU1021" s="6"/>
      <c r="FV1021" s="16"/>
      <c r="FW1021" s="40"/>
      <c r="FX1021" s="37"/>
      <c r="FY1021" s="38"/>
      <c r="FZ1021" s="6"/>
      <c r="GA1021" s="12"/>
      <c r="GB1021" s="39"/>
      <c r="GC1021" s="6"/>
      <c r="GD1021" s="16"/>
      <c r="GE1021" s="40"/>
      <c r="GF1021" s="37"/>
      <c r="GG1021" s="38"/>
      <c r="GH1021" s="6"/>
      <c r="GI1021" s="12"/>
      <c r="GJ1021" s="39"/>
      <c r="GK1021" s="6"/>
      <c r="GL1021" s="16"/>
      <c r="GM1021" s="40"/>
      <c r="GN1021" s="37"/>
      <c r="GO1021" s="38"/>
      <c r="GP1021" s="6"/>
      <c r="GQ1021" s="12"/>
      <c r="GR1021" s="39"/>
      <c r="GS1021" s="6"/>
      <c r="GT1021" s="16"/>
      <c r="GU1021" s="40"/>
      <c r="GV1021" s="37"/>
      <c r="GW1021" s="38"/>
      <c r="GX1021" s="6"/>
      <c r="GY1021" s="12"/>
      <c r="GZ1021" s="39"/>
      <c r="HA1021" s="6"/>
      <c r="HB1021" s="16"/>
      <c r="HC1021" s="40"/>
      <c r="HD1021" s="37"/>
      <c r="HE1021" s="38"/>
      <c r="HF1021" s="6"/>
      <c r="HG1021" s="12"/>
      <c r="HH1021" s="39"/>
      <c r="HI1021" s="6"/>
      <c r="HJ1021" s="16"/>
      <c r="HK1021" s="40"/>
      <c r="HL1021" s="37"/>
      <c r="HM1021" s="38"/>
      <c r="HN1021" s="6"/>
      <c r="HO1021" s="12"/>
      <c r="HP1021" s="39"/>
      <c r="HQ1021" s="6"/>
      <c r="HR1021" s="16"/>
      <c r="HS1021" s="40"/>
      <c r="HT1021" s="37"/>
      <c r="HU1021" s="38"/>
      <c r="HV1021" s="6"/>
      <c r="HW1021" s="12"/>
      <c r="HX1021" s="39"/>
      <c r="HY1021" s="6"/>
      <c r="HZ1021" s="16"/>
      <c r="IA1021" s="40"/>
      <c r="IB1021" s="37"/>
      <c r="IC1021" s="38"/>
      <c r="ID1021" s="6"/>
      <c r="IE1021" s="12"/>
      <c r="IF1021" s="39"/>
      <c r="IG1021" s="6"/>
      <c r="IH1021" s="16"/>
      <c r="II1021" s="40"/>
      <c r="IJ1021" s="37"/>
      <c r="IK1021" s="38"/>
      <c r="IL1021" s="6"/>
      <c r="IM1021" s="12"/>
      <c r="IN1021" s="39"/>
      <c r="IO1021" s="6"/>
      <c r="IP1021" s="16"/>
      <c r="IQ1021" s="40"/>
      <c r="IR1021" s="37"/>
      <c r="IS1021" s="38"/>
      <c r="IT1021" s="6"/>
      <c r="IU1021" s="12"/>
      <c r="IV1021" s="39"/>
    </row>
    <row r="1022" spans="1:256" ht="60" customHeight="1">
      <c r="A1022" s="86">
        <v>6</v>
      </c>
      <c r="B1022" s="67" t="s">
        <v>1390</v>
      </c>
      <c r="C1022" s="142">
        <v>74560</v>
      </c>
      <c r="D1022" s="141">
        <v>72400.88</v>
      </c>
      <c r="E1022" s="139">
        <v>41537</v>
      </c>
      <c r="F1022" s="302"/>
      <c r="G1022" s="75" t="s">
        <v>80</v>
      </c>
      <c r="H1022" s="73" t="s">
        <v>82</v>
      </c>
      <c r="L1022" s="37"/>
      <c r="M1022" s="38"/>
      <c r="N1022" s="6"/>
      <c r="O1022" s="12"/>
      <c r="P1022" s="39"/>
      <c r="Q1022" s="6"/>
      <c r="R1022" s="16"/>
      <c r="S1022" s="40"/>
      <c r="T1022" s="37"/>
      <c r="U1022" s="38"/>
      <c r="V1022" s="6"/>
      <c r="W1022" s="12"/>
      <c r="X1022" s="39"/>
      <c r="Y1022" s="6"/>
      <c r="Z1022" s="16"/>
      <c r="AA1022" s="40"/>
      <c r="AB1022" s="37"/>
      <c r="AC1022" s="38"/>
      <c r="AD1022" s="6"/>
      <c r="AE1022" s="12"/>
      <c r="AF1022" s="39"/>
      <c r="AG1022" s="6"/>
      <c r="AH1022" s="16"/>
      <c r="AI1022" s="40"/>
      <c r="AJ1022" s="37"/>
      <c r="AK1022" s="38"/>
      <c r="AL1022" s="6"/>
      <c r="AM1022" s="12"/>
      <c r="AN1022" s="39"/>
      <c r="AO1022" s="6"/>
      <c r="AP1022" s="16"/>
      <c r="AQ1022" s="40"/>
      <c r="AR1022" s="37"/>
      <c r="AS1022" s="38"/>
      <c r="AT1022" s="6"/>
      <c r="AU1022" s="12"/>
      <c r="AV1022" s="39"/>
      <c r="AW1022" s="6"/>
      <c r="AX1022" s="16"/>
      <c r="AY1022" s="40"/>
      <c r="AZ1022" s="37"/>
      <c r="BA1022" s="38"/>
      <c r="BB1022" s="6"/>
      <c r="BC1022" s="12"/>
      <c r="BD1022" s="39"/>
      <c r="BE1022" s="6"/>
      <c r="BF1022" s="16"/>
      <c r="BG1022" s="40"/>
      <c r="BH1022" s="37"/>
      <c r="BI1022" s="38"/>
      <c r="BJ1022" s="6"/>
      <c r="BK1022" s="12"/>
      <c r="BL1022" s="39"/>
      <c r="BM1022" s="6"/>
      <c r="BN1022" s="16"/>
      <c r="BO1022" s="40"/>
      <c r="BP1022" s="37"/>
      <c r="BQ1022" s="38"/>
      <c r="BR1022" s="6"/>
      <c r="BS1022" s="12"/>
      <c r="BT1022" s="39"/>
      <c r="BU1022" s="6"/>
      <c r="BV1022" s="16"/>
      <c r="BW1022" s="40"/>
      <c r="BX1022" s="37"/>
      <c r="BY1022" s="38"/>
      <c r="BZ1022" s="6"/>
      <c r="CA1022" s="12"/>
      <c r="CB1022" s="39"/>
      <c r="CC1022" s="6"/>
      <c r="CD1022" s="16"/>
      <c r="CE1022" s="40"/>
      <c r="CF1022" s="37"/>
      <c r="CG1022" s="38"/>
      <c r="CH1022" s="6"/>
      <c r="CI1022" s="12"/>
      <c r="CJ1022" s="39"/>
      <c r="CK1022" s="6"/>
      <c r="CL1022" s="16"/>
      <c r="CM1022" s="40"/>
      <c r="CN1022" s="37"/>
      <c r="CO1022" s="38"/>
      <c r="CP1022" s="6"/>
      <c r="CQ1022" s="12"/>
      <c r="CR1022" s="39"/>
      <c r="CS1022" s="6"/>
      <c r="CT1022" s="16"/>
      <c r="CU1022" s="40"/>
      <c r="CV1022" s="37"/>
      <c r="CW1022" s="38"/>
      <c r="CX1022" s="6"/>
      <c r="CY1022" s="12"/>
      <c r="CZ1022" s="39"/>
      <c r="DA1022" s="6"/>
      <c r="DB1022" s="16"/>
      <c r="DC1022" s="40"/>
      <c r="DD1022" s="37"/>
      <c r="DE1022" s="38"/>
      <c r="DF1022" s="6"/>
      <c r="DG1022" s="12"/>
      <c r="DH1022" s="39"/>
      <c r="DI1022" s="6"/>
      <c r="DJ1022" s="16"/>
      <c r="DK1022" s="40"/>
      <c r="DL1022" s="37"/>
      <c r="DM1022" s="38"/>
      <c r="DN1022" s="6"/>
      <c r="DO1022" s="12"/>
      <c r="DP1022" s="39"/>
      <c r="DQ1022" s="6"/>
      <c r="DR1022" s="16"/>
      <c r="DS1022" s="40"/>
      <c r="DT1022" s="37"/>
      <c r="DU1022" s="38"/>
      <c r="DV1022" s="6"/>
      <c r="DW1022" s="12"/>
      <c r="DX1022" s="39"/>
      <c r="DY1022" s="6"/>
      <c r="DZ1022" s="16"/>
      <c r="EA1022" s="40"/>
      <c r="EB1022" s="37"/>
      <c r="EC1022" s="38"/>
      <c r="ED1022" s="6"/>
      <c r="EE1022" s="12"/>
      <c r="EF1022" s="39"/>
      <c r="EG1022" s="6"/>
      <c r="EH1022" s="16"/>
      <c r="EI1022" s="40"/>
      <c r="EJ1022" s="37"/>
      <c r="EK1022" s="38"/>
      <c r="EL1022" s="6"/>
      <c r="EM1022" s="12"/>
      <c r="EN1022" s="39"/>
      <c r="EO1022" s="6"/>
      <c r="EP1022" s="16"/>
      <c r="EQ1022" s="40"/>
      <c r="ER1022" s="37"/>
      <c r="ES1022" s="38"/>
      <c r="ET1022" s="6"/>
      <c r="EU1022" s="12"/>
      <c r="EV1022" s="39"/>
      <c r="EW1022" s="6"/>
      <c r="EX1022" s="16"/>
      <c r="EY1022" s="40"/>
      <c r="EZ1022" s="37"/>
      <c r="FA1022" s="38"/>
      <c r="FB1022" s="6"/>
      <c r="FC1022" s="12"/>
      <c r="FD1022" s="39"/>
      <c r="FE1022" s="6"/>
      <c r="FF1022" s="16"/>
      <c r="FG1022" s="40"/>
      <c r="FH1022" s="37"/>
      <c r="FI1022" s="38"/>
      <c r="FJ1022" s="6"/>
      <c r="FK1022" s="12"/>
      <c r="FL1022" s="39"/>
      <c r="FM1022" s="6"/>
      <c r="FN1022" s="16"/>
      <c r="FO1022" s="40"/>
      <c r="FP1022" s="37"/>
      <c r="FQ1022" s="38"/>
      <c r="FR1022" s="6"/>
      <c r="FS1022" s="12"/>
      <c r="FT1022" s="39"/>
      <c r="FU1022" s="6"/>
      <c r="FV1022" s="16"/>
      <c r="FW1022" s="40"/>
      <c r="FX1022" s="37"/>
      <c r="FY1022" s="38"/>
      <c r="FZ1022" s="6"/>
      <c r="GA1022" s="12"/>
      <c r="GB1022" s="39"/>
      <c r="GC1022" s="6"/>
      <c r="GD1022" s="16"/>
      <c r="GE1022" s="40"/>
      <c r="GF1022" s="37"/>
      <c r="GG1022" s="38"/>
      <c r="GH1022" s="6"/>
      <c r="GI1022" s="12"/>
      <c r="GJ1022" s="39"/>
      <c r="GK1022" s="6"/>
      <c r="GL1022" s="16"/>
      <c r="GM1022" s="40"/>
      <c r="GN1022" s="37"/>
      <c r="GO1022" s="38"/>
      <c r="GP1022" s="6"/>
      <c r="GQ1022" s="12"/>
      <c r="GR1022" s="39"/>
      <c r="GS1022" s="6"/>
      <c r="GT1022" s="16"/>
      <c r="GU1022" s="40"/>
      <c r="GV1022" s="37"/>
      <c r="GW1022" s="38"/>
      <c r="GX1022" s="6"/>
      <c r="GY1022" s="12"/>
      <c r="GZ1022" s="39"/>
      <c r="HA1022" s="6"/>
      <c r="HB1022" s="16"/>
      <c r="HC1022" s="40"/>
      <c r="HD1022" s="37"/>
      <c r="HE1022" s="38"/>
      <c r="HF1022" s="6"/>
      <c r="HG1022" s="12"/>
      <c r="HH1022" s="39"/>
      <c r="HI1022" s="6"/>
      <c r="HJ1022" s="16"/>
      <c r="HK1022" s="40"/>
      <c r="HL1022" s="37"/>
      <c r="HM1022" s="38"/>
      <c r="HN1022" s="6"/>
      <c r="HO1022" s="12"/>
      <c r="HP1022" s="39"/>
      <c r="HQ1022" s="6"/>
      <c r="HR1022" s="16"/>
      <c r="HS1022" s="40"/>
      <c r="HT1022" s="37"/>
      <c r="HU1022" s="38"/>
      <c r="HV1022" s="6"/>
      <c r="HW1022" s="12"/>
      <c r="HX1022" s="39"/>
      <c r="HY1022" s="6"/>
      <c r="HZ1022" s="16"/>
      <c r="IA1022" s="40"/>
      <c r="IB1022" s="37"/>
      <c r="IC1022" s="38"/>
      <c r="ID1022" s="6"/>
      <c r="IE1022" s="12"/>
      <c r="IF1022" s="39"/>
      <c r="IG1022" s="6"/>
      <c r="IH1022" s="16"/>
      <c r="II1022" s="40"/>
      <c r="IJ1022" s="37"/>
      <c r="IK1022" s="38"/>
      <c r="IL1022" s="6"/>
      <c r="IM1022" s="12"/>
      <c r="IN1022" s="39"/>
      <c r="IO1022" s="6"/>
      <c r="IP1022" s="16"/>
      <c r="IQ1022" s="40"/>
      <c r="IR1022" s="37"/>
      <c r="IS1022" s="38"/>
      <c r="IT1022" s="6"/>
      <c r="IU1022" s="12"/>
      <c r="IV1022" s="39"/>
    </row>
    <row r="1023" spans="1:256" ht="66.75" customHeight="1">
      <c r="A1023" s="86">
        <v>7</v>
      </c>
      <c r="B1023" s="67" t="s">
        <v>1391</v>
      </c>
      <c r="C1023" s="142">
        <v>74560</v>
      </c>
      <c r="D1023" s="141">
        <v>72400.88</v>
      </c>
      <c r="E1023" s="139">
        <v>41537</v>
      </c>
      <c r="F1023" s="302"/>
      <c r="G1023" s="75" t="s">
        <v>80</v>
      </c>
      <c r="H1023" s="73" t="s">
        <v>82</v>
      </c>
      <c r="L1023" s="37"/>
      <c r="M1023" s="38"/>
      <c r="N1023" s="6"/>
      <c r="O1023" s="12"/>
      <c r="P1023" s="39"/>
      <c r="Q1023" s="6"/>
      <c r="R1023" s="16"/>
      <c r="S1023" s="40"/>
      <c r="T1023" s="37"/>
      <c r="U1023" s="38"/>
      <c r="V1023" s="6"/>
      <c r="W1023" s="12"/>
      <c r="X1023" s="39"/>
      <c r="Y1023" s="6"/>
      <c r="Z1023" s="16"/>
      <c r="AA1023" s="40"/>
      <c r="AB1023" s="37"/>
      <c r="AC1023" s="38"/>
      <c r="AD1023" s="6"/>
      <c r="AE1023" s="12"/>
      <c r="AF1023" s="39"/>
      <c r="AG1023" s="6"/>
      <c r="AH1023" s="16"/>
      <c r="AI1023" s="40"/>
      <c r="AJ1023" s="37"/>
      <c r="AK1023" s="38"/>
      <c r="AL1023" s="6"/>
      <c r="AM1023" s="12"/>
      <c r="AN1023" s="39"/>
      <c r="AO1023" s="6"/>
      <c r="AP1023" s="16"/>
      <c r="AQ1023" s="40"/>
      <c r="AR1023" s="37"/>
      <c r="AS1023" s="38"/>
      <c r="AT1023" s="6"/>
      <c r="AU1023" s="12"/>
      <c r="AV1023" s="39"/>
      <c r="AW1023" s="6"/>
      <c r="AX1023" s="16"/>
      <c r="AY1023" s="40"/>
      <c r="AZ1023" s="37"/>
      <c r="BA1023" s="38"/>
      <c r="BB1023" s="6"/>
      <c r="BC1023" s="12"/>
      <c r="BD1023" s="39"/>
      <c r="BE1023" s="6"/>
      <c r="BF1023" s="16"/>
      <c r="BG1023" s="40"/>
      <c r="BH1023" s="37"/>
      <c r="BI1023" s="38"/>
      <c r="BJ1023" s="6"/>
      <c r="BK1023" s="12"/>
      <c r="BL1023" s="39"/>
      <c r="BM1023" s="6"/>
      <c r="BN1023" s="16"/>
      <c r="BO1023" s="40"/>
      <c r="BP1023" s="37"/>
      <c r="BQ1023" s="38"/>
      <c r="BR1023" s="6"/>
      <c r="BS1023" s="12"/>
      <c r="BT1023" s="39"/>
      <c r="BU1023" s="6"/>
      <c r="BV1023" s="16"/>
      <c r="BW1023" s="40"/>
      <c r="BX1023" s="37"/>
      <c r="BY1023" s="38"/>
      <c r="BZ1023" s="6"/>
      <c r="CA1023" s="12"/>
      <c r="CB1023" s="39"/>
      <c r="CC1023" s="6"/>
      <c r="CD1023" s="16"/>
      <c r="CE1023" s="40"/>
      <c r="CF1023" s="37"/>
      <c r="CG1023" s="38"/>
      <c r="CH1023" s="6"/>
      <c r="CI1023" s="12"/>
      <c r="CJ1023" s="39"/>
      <c r="CK1023" s="6"/>
      <c r="CL1023" s="16"/>
      <c r="CM1023" s="40"/>
      <c r="CN1023" s="37"/>
      <c r="CO1023" s="38"/>
      <c r="CP1023" s="6"/>
      <c r="CQ1023" s="12"/>
      <c r="CR1023" s="39"/>
      <c r="CS1023" s="6"/>
      <c r="CT1023" s="16"/>
      <c r="CU1023" s="40"/>
      <c r="CV1023" s="37"/>
      <c r="CW1023" s="38"/>
      <c r="CX1023" s="6"/>
      <c r="CY1023" s="12"/>
      <c r="CZ1023" s="39"/>
      <c r="DA1023" s="6"/>
      <c r="DB1023" s="16"/>
      <c r="DC1023" s="40"/>
      <c r="DD1023" s="37"/>
      <c r="DE1023" s="38"/>
      <c r="DF1023" s="6"/>
      <c r="DG1023" s="12"/>
      <c r="DH1023" s="39"/>
      <c r="DI1023" s="6"/>
      <c r="DJ1023" s="16"/>
      <c r="DK1023" s="40"/>
      <c r="DL1023" s="37"/>
      <c r="DM1023" s="38"/>
      <c r="DN1023" s="6"/>
      <c r="DO1023" s="12"/>
      <c r="DP1023" s="39"/>
      <c r="DQ1023" s="6"/>
      <c r="DR1023" s="16"/>
      <c r="DS1023" s="40"/>
      <c r="DT1023" s="37"/>
      <c r="DU1023" s="38"/>
      <c r="DV1023" s="6"/>
      <c r="DW1023" s="12"/>
      <c r="DX1023" s="39"/>
      <c r="DY1023" s="6"/>
      <c r="DZ1023" s="16"/>
      <c r="EA1023" s="40"/>
      <c r="EB1023" s="37"/>
      <c r="EC1023" s="38"/>
      <c r="ED1023" s="6"/>
      <c r="EE1023" s="12"/>
      <c r="EF1023" s="39"/>
      <c r="EG1023" s="6"/>
      <c r="EH1023" s="16"/>
      <c r="EI1023" s="40"/>
      <c r="EJ1023" s="37"/>
      <c r="EK1023" s="38"/>
      <c r="EL1023" s="6"/>
      <c r="EM1023" s="12"/>
      <c r="EN1023" s="39"/>
      <c r="EO1023" s="6"/>
      <c r="EP1023" s="16"/>
      <c r="EQ1023" s="40"/>
      <c r="ER1023" s="37"/>
      <c r="ES1023" s="38"/>
      <c r="ET1023" s="6"/>
      <c r="EU1023" s="12"/>
      <c r="EV1023" s="39"/>
      <c r="EW1023" s="6"/>
      <c r="EX1023" s="16"/>
      <c r="EY1023" s="40"/>
      <c r="EZ1023" s="37"/>
      <c r="FA1023" s="38"/>
      <c r="FB1023" s="6"/>
      <c r="FC1023" s="12"/>
      <c r="FD1023" s="39"/>
      <c r="FE1023" s="6"/>
      <c r="FF1023" s="16"/>
      <c r="FG1023" s="40"/>
      <c r="FH1023" s="37"/>
      <c r="FI1023" s="38"/>
      <c r="FJ1023" s="6"/>
      <c r="FK1023" s="12"/>
      <c r="FL1023" s="39"/>
      <c r="FM1023" s="6"/>
      <c r="FN1023" s="16"/>
      <c r="FO1023" s="40"/>
      <c r="FP1023" s="37"/>
      <c r="FQ1023" s="38"/>
      <c r="FR1023" s="6"/>
      <c r="FS1023" s="12"/>
      <c r="FT1023" s="39"/>
      <c r="FU1023" s="6"/>
      <c r="FV1023" s="16"/>
      <c r="FW1023" s="40"/>
      <c r="FX1023" s="37"/>
      <c r="FY1023" s="38"/>
      <c r="FZ1023" s="6"/>
      <c r="GA1023" s="12"/>
      <c r="GB1023" s="39"/>
      <c r="GC1023" s="6"/>
      <c r="GD1023" s="16"/>
      <c r="GE1023" s="40"/>
      <c r="GF1023" s="37"/>
      <c r="GG1023" s="38"/>
      <c r="GH1023" s="6"/>
      <c r="GI1023" s="12"/>
      <c r="GJ1023" s="39"/>
      <c r="GK1023" s="6"/>
      <c r="GL1023" s="16"/>
      <c r="GM1023" s="40"/>
      <c r="GN1023" s="37"/>
      <c r="GO1023" s="38"/>
      <c r="GP1023" s="6"/>
      <c r="GQ1023" s="12"/>
      <c r="GR1023" s="39"/>
      <c r="GS1023" s="6"/>
      <c r="GT1023" s="16"/>
      <c r="GU1023" s="40"/>
      <c r="GV1023" s="37"/>
      <c r="GW1023" s="38"/>
      <c r="GX1023" s="6"/>
      <c r="GY1023" s="12"/>
      <c r="GZ1023" s="39"/>
      <c r="HA1023" s="6"/>
      <c r="HB1023" s="16"/>
      <c r="HC1023" s="40"/>
      <c r="HD1023" s="37"/>
      <c r="HE1023" s="38"/>
      <c r="HF1023" s="6"/>
      <c r="HG1023" s="12"/>
      <c r="HH1023" s="39"/>
      <c r="HI1023" s="6"/>
      <c r="HJ1023" s="16"/>
      <c r="HK1023" s="40"/>
      <c r="HL1023" s="37"/>
      <c r="HM1023" s="38"/>
      <c r="HN1023" s="6"/>
      <c r="HO1023" s="12"/>
      <c r="HP1023" s="39"/>
      <c r="HQ1023" s="6"/>
      <c r="HR1023" s="16"/>
      <c r="HS1023" s="40"/>
      <c r="HT1023" s="37"/>
      <c r="HU1023" s="38"/>
      <c r="HV1023" s="6"/>
      <c r="HW1023" s="12"/>
      <c r="HX1023" s="39"/>
      <c r="HY1023" s="6"/>
      <c r="HZ1023" s="16"/>
      <c r="IA1023" s="40"/>
      <c r="IB1023" s="37"/>
      <c r="IC1023" s="38"/>
      <c r="ID1023" s="6"/>
      <c r="IE1023" s="12"/>
      <c r="IF1023" s="39"/>
      <c r="IG1023" s="6"/>
      <c r="IH1023" s="16"/>
      <c r="II1023" s="40"/>
      <c r="IJ1023" s="37"/>
      <c r="IK1023" s="38"/>
      <c r="IL1023" s="6"/>
      <c r="IM1023" s="12"/>
      <c r="IN1023" s="39"/>
      <c r="IO1023" s="6"/>
      <c r="IP1023" s="16"/>
      <c r="IQ1023" s="40"/>
      <c r="IR1023" s="37"/>
      <c r="IS1023" s="38"/>
      <c r="IT1023" s="6"/>
      <c r="IU1023" s="12"/>
      <c r="IV1023" s="39"/>
    </row>
    <row r="1024" spans="1:256" ht="66.75" customHeight="1">
      <c r="A1024" s="86">
        <v>8</v>
      </c>
      <c r="B1024" s="67" t="s">
        <v>1392</v>
      </c>
      <c r="C1024" s="142">
        <v>74560</v>
      </c>
      <c r="D1024" s="141">
        <v>72400.88</v>
      </c>
      <c r="E1024" s="139">
        <v>41537</v>
      </c>
      <c r="F1024" s="302"/>
      <c r="G1024" s="75" t="s">
        <v>80</v>
      </c>
      <c r="H1024" s="73" t="s">
        <v>82</v>
      </c>
      <c r="L1024" s="37"/>
      <c r="M1024" s="38"/>
      <c r="N1024" s="6"/>
      <c r="O1024" s="12"/>
      <c r="P1024" s="39"/>
      <c r="Q1024" s="6"/>
      <c r="R1024" s="16"/>
      <c r="S1024" s="40"/>
      <c r="T1024" s="37"/>
      <c r="U1024" s="38"/>
      <c r="V1024" s="6"/>
      <c r="W1024" s="12"/>
      <c r="X1024" s="39"/>
      <c r="Y1024" s="6"/>
      <c r="Z1024" s="16"/>
      <c r="AA1024" s="40"/>
      <c r="AB1024" s="37"/>
      <c r="AC1024" s="38"/>
      <c r="AD1024" s="6"/>
      <c r="AE1024" s="12"/>
      <c r="AF1024" s="39"/>
      <c r="AG1024" s="6"/>
      <c r="AH1024" s="16"/>
      <c r="AI1024" s="40"/>
      <c r="AJ1024" s="37"/>
      <c r="AK1024" s="38"/>
      <c r="AL1024" s="6"/>
      <c r="AM1024" s="12"/>
      <c r="AN1024" s="39"/>
      <c r="AO1024" s="6"/>
      <c r="AP1024" s="16"/>
      <c r="AQ1024" s="40"/>
      <c r="AR1024" s="37"/>
      <c r="AS1024" s="38"/>
      <c r="AT1024" s="6"/>
      <c r="AU1024" s="12"/>
      <c r="AV1024" s="39"/>
      <c r="AW1024" s="6"/>
      <c r="AX1024" s="16"/>
      <c r="AY1024" s="40"/>
      <c r="AZ1024" s="37"/>
      <c r="BA1024" s="38"/>
      <c r="BB1024" s="6"/>
      <c r="BC1024" s="12"/>
      <c r="BD1024" s="39"/>
      <c r="BE1024" s="6"/>
      <c r="BF1024" s="16"/>
      <c r="BG1024" s="40"/>
      <c r="BH1024" s="37"/>
      <c r="BI1024" s="38"/>
      <c r="BJ1024" s="6"/>
      <c r="BK1024" s="12"/>
      <c r="BL1024" s="39"/>
      <c r="BM1024" s="6"/>
      <c r="BN1024" s="16"/>
      <c r="BO1024" s="40"/>
      <c r="BP1024" s="37"/>
      <c r="BQ1024" s="38"/>
      <c r="BR1024" s="6"/>
      <c r="BS1024" s="12"/>
      <c r="BT1024" s="39"/>
      <c r="BU1024" s="6"/>
      <c r="BV1024" s="16"/>
      <c r="BW1024" s="40"/>
      <c r="BX1024" s="37"/>
      <c r="BY1024" s="38"/>
      <c r="BZ1024" s="6"/>
      <c r="CA1024" s="12"/>
      <c r="CB1024" s="39"/>
      <c r="CC1024" s="6"/>
      <c r="CD1024" s="16"/>
      <c r="CE1024" s="40"/>
      <c r="CF1024" s="37"/>
      <c r="CG1024" s="38"/>
      <c r="CH1024" s="6"/>
      <c r="CI1024" s="12"/>
      <c r="CJ1024" s="39"/>
      <c r="CK1024" s="6"/>
      <c r="CL1024" s="16"/>
      <c r="CM1024" s="40"/>
      <c r="CN1024" s="37"/>
      <c r="CO1024" s="38"/>
      <c r="CP1024" s="6"/>
      <c r="CQ1024" s="12"/>
      <c r="CR1024" s="39"/>
      <c r="CS1024" s="6"/>
      <c r="CT1024" s="16"/>
      <c r="CU1024" s="40"/>
      <c r="CV1024" s="37"/>
      <c r="CW1024" s="38"/>
      <c r="CX1024" s="6"/>
      <c r="CY1024" s="12"/>
      <c r="CZ1024" s="39"/>
      <c r="DA1024" s="6"/>
      <c r="DB1024" s="16"/>
      <c r="DC1024" s="40"/>
      <c r="DD1024" s="37"/>
      <c r="DE1024" s="38"/>
      <c r="DF1024" s="6"/>
      <c r="DG1024" s="12"/>
      <c r="DH1024" s="39"/>
      <c r="DI1024" s="6"/>
      <c r="DJ1024" s="16"/>
      <c r="DK1024" s="40"/>
      <c r="DL1024" s="37"/>
      <c r="DM1024" s="38"/>
      <c r="DN1024" s="6"/>
      <c r="DO1024" s="12"/>
      <c r="DP1024" s="39"/>
      <c r="DQ1024" s="6"/>
      <c r="DR1024" s="16"/>
      <c r="DS1024" s="40"/>
      <c r="DT1024" s="37"/>
      <c r="DU1024" s="38"/>
      <c r="DV1024" s="6"/>
      <c r="DW1024" s="12"/>
      <c r="DX1024" s="39"/>
      <c r="DY1024" s="6"/>
      <c r="DZ1024" s="16"/>
      <c r="EA1024" s="40"/>
      <c r="EB1024" s="37"/>
      <c r="EC1024" s="38"/>
      <c r="ED1024" s="6"/>
      <c r="EE1024" s="12"/>
      <c r="EF1024" s="39"/>
      <c r="EG1024" s="6"/>
      <c r="EH1024" s="16"/>
      <c r="EI1024" s="40"/>
      <c r="EJ1024" s="37"/>
      <c r="EK1024" s="38"/>
      <c r="EL1024" s="6"/>
      <c r="EM1024" s="12"/>
      <c r="EN1024" s="39"/>
      <c r="EO1024" s="6"/>
      <c r="EP1024" s="16"/>
      <c r="EQ1024" s="40"/>
      <c r="ER1024" s="37"/>
      <c r="ES1024" s="38"/>
      <c r="ET1024" s="6"/>
      <c r="EU1024" s="12"/>
      <c r="EV1024" s="39"/>
      <c r="EW1024" s="6"/>
      <c r="EX1024" s="16"/>
      <c r="EY1024" s="40"/>
      <c r="EZ1024" s="37"/>
      <c r="FA1024" s="38"/>
      <c r="FB1024" s="6"/>
      <c r="FC1024" s="12"/>
      <c r="FD1024" s="39"/>
      <c r="FE1024" s="6"/>
      <c r="FF1024" s="16"/>
      <c r="FG1024" s="40"/>
      <c r="FH1024" s="37"/>
      <c r="FI1024" s="38"/>
      <c r="FJ1024" s="6"/>
      <c r="FK1024" s="12"/>
      <c r="FL1024" s="39"/>
      <c r="FM1024" s="6"/>
      <c r="FN1024" s="16"/>
      <c r="FO1024" s="40"/>
      <c r="FP1024" s="37"/>
      <c r="FQ1024" s="38"/>
      <c r="FR1024" s="6"/>
      <c r="FS1024" s="12"/>
      <c r="FT1024" s="39"/>
      <c r="FU1024" s="6"/>
      <c r="FV1024" s="16"/>
      <c r="FW1024" s="40"/>
      <c r="FX1024" s="37"/>
      <c r="FY1024" s="38"/>
      <c r="FZ1024" s="6"/>
      <c r="GA1024" s="12"/>
      <c r="GB1024" s="39"/>
      <c r="GC1024" s="6"/>
      <c r="GD1024" s="16"/>
      <c r="GE1024" s="40"/>
      <c r="GF1024" s="37"/>
      <c r="GG1024" s="38"/>
      <c r="GH1024" s="6"/>
      <c r="GI1024" s="12"/>
      <c r="GJ1024" s="39"/>
      <c r="GK1024" s="6"/>
      <c r="GL1024" s="16"/>
      <c r="GM1024" s="40"/>
      <c r="GN1024" s="37"/>
      <c r="GO1024" s="38"/>
      <c r="GP1024" s="6"/>
      <c r="GQ1024" s="12"/>
      <c r="GR1024" s="39"/>
      <c r="GS1024" s="6"/>
      <c r="GT1024" s="16"/>
      <c r="GU1024" s="40"/>
      <c r="GV1024" s="37"/>
      <c r="GW1024" s="38"/>
      <c r="GX1024" s="6"/>
      <c r="GY1024" s="12"/>
      <c r="GZ1024" s="39"/>
      <c r="HA1024" s="6"/>
      <c r="HB1024" s="16"/>
      <c r="HC1024" s="40"/>
      <c r="HD1024" s="37"/>
      <c r="HE1024" s="38"/>
      <c r="HF1024" s="6"/>
      <c r="HG1024" s="12"/>
      <c r="HH1024" s="39"/>
      <c r="HI1024" s="6"/>
      <c r="HJ1024" s="16"/>
      <c r="HK1024" s="40"/>
      <c r="HL1024" s="37"/>
      <c r="HM1024" s="38"/>
      <c r="HN1024" s="6"/>
      <c r="HO1024" s="12"/>
      <c r="HP1024" s="39"/>
      <c r="HQ1024" s="6"/>
      <c r="HR1024" s="16"/>
      <c r="HS1024" s="40"/>
      <c r="HT1024" s="37"/>
      <c r="HU1024" s="38"/>
      <c r="HV1024" s="6"/>
      <c r="HW1024" s="12"/>
      <c r="HX1024" s="39"/>
      <c r="HY1024" s="6"/>
      <c r="HZ1024" s="16"/>
      <c r="IA1024" s="40"/>
      <c r="IB1024" s="37"/>
      <c r="IC1024" s="38"/>
      <c r="ID1024" s="6"/>
      <c r="IE1024" s="12"/>
      <c r="IF1024" s="39"/>
      <c r="IG1024" s="6"/>
      <c r="IH1024" s="16"/>
      <c r="II1024" s="40"/>
      <c r="IJ1024" s="37"/>
      <c r="IK1024" s="38"/>
      <c r="IL1024" s="6"/>
      <c r="IM1024" s="12"/>
      <c r="IN1024" s="39"/>
      <c r="IO1024" s="6"/>
      <c r="IP1024" s="16"/>
      <c r="IQ1024" s="40"/>
      <c r="IR1024" s="37"/>
      <c r="IS1024" s="38"/>
      <c r="IT1024" s="6"/>
      <c r="IU1024" s="12"/>
      <c r="IV1024" s="39"/>
    </row>
    <row r="1025" spans="1:256" ht="75" customHeight="1">
      <c r="A1025" s="86">
        <v>13</v>
      </c>
      <c r="B1025" s="67" t="s">
        <v>1393</v>
      </c>
      <c r="C1025" s="142">
        <v>23101.64</v>
      </c>
      <c r="D1025" s="141">
        <v>23101.64</v>
      </c>
      <c r="E1025" s="139">
        <v>41537</v>
      </c>
      <c r="F1025" s="302"/>
      <c r="G1025" s="75" t="s">
        <v>80</v>
      </c>
      <c r="H1025" s="73" t="s">
        <v>82</v>
      </c>
      <c r="L1025" s="37"/>
      <c r="M1025" s="38"/>
      <c r="N1025" s="6"/>
      <c r="O1025" s="12"/>
      <c r="P1025" s="39"/>
      <c r="Q1025" s="6"/>
      <c r="R1025" s="16"/>
      <c r="S1025" s="40"/>
      <c r="T1025" s="37"/>
      <c r="U1025" s="38"/>
      <c r="V1025" s="6"/>
      <c r="W1025" s="12"/>
      <c r="X1025" s="39"/>
      <c r="Y1025" s="6"/>
      <c r="Z1025" s="16"/>
      <c r="AA1025" s="40"/>
      <c r="AB1025" s="37"/>
      <c r="AC1025" s="38"/>
      <c r="AD1025" s="6"/>
      <c r="AE1025" s="12"/>
      <c r="AF1025" s="39"/>
      <c r="AG1025" s="6"/>
      <c r="AH1025" s="16"/>
      <c r="AI1025" s="40"/>
      <c r="AJ1025" s="37"/>
      <c r="AK1025" s="38"/>
      <c r="AL1025" s="6"/>
      <c r="AM1025" s="12"/>
      <c r="AN1025" s="39"/>
      <c r="AO1025" s="6"/>
      <c r="AP1025" s="16"/>
      <c r="AQ1025" s="40"/>
      <c r="AR1025" s="37"/>
      <c r="AS1025" s="38"/>
      <c r="AT1025" s="6"/>
      <c r="AU1025" s="12"/>
      <c r="AV1025" s="39"/>
      <c r="AW1025" s="6"/>
      <c r="AX1025" s="16"/>
      <c r="AY1025" s="40"/>
      <c r="AZ1025" s="37"/>
      <c r="BA1025" s="38"/>
      <c r="BB1025" s="6"/>
      <c r="BC1025" s="12"/>
      <c r="BD1025" s="39"/>
      <c r="BE1025" s="6"/>
      <c r="BF1025" s="16"/>
      <c r="BG1025" s="40"/>
      <c r="BH1025" s="37"/>
      <c r="BI1025" s="38"/>
      <c r="BJ1025" s="6"/>
      <c r="BK1025" s="12"/>
      <c r="BL1025" s="39"/>
      <c r="BM1025" s="6"/>
      <c r="BN1025" s="16"/>
      <c r="BO1025" s="40"/>
      <c r="BP1025" s="37"/>
      <c r="BQ1025" s="38"/>
      <c r="BR1025" s="6"/>
      <c r="BS1025" s="12"/>
      <c r="BT1025" s="39"/>
      <c r="BU1025" s="6"/>
      <c r="BV1025" s="16"/>
      <c r="BW1025" s="40"/>
      <c r="BX1025" s="37"/>
      <c r="BY1025" s="38"/>
      <c r="BZ1025" s="6"/>
      <c r="CA1025" s="12"/>
      <c r="CB1025" s="39"/>
      <c r="CC1025" s="6"/>
      <c r="CD1025" s="16"/>
      <c r="CE1025" s="40"/>
      <c r="CF1025" s="37"/>
      <c r="CG1025" s="38"/>
      <c r="CH1025" s="6"/>
      <c r="CI1025" s="12"/>
      <c r="CJ1025" s="39"/>
      <c r="CK1025" s="6"/>
      <c r="CL1025" s="16"/>
      <c r="CM1025" s="40"/>
      <c r="CN1025" s="37"/>
      <c r="CO1025" s="38"/>
      <c r="CP1025" s="6"/>
      <c r="CQ1025" s="12"/>
      <c r="CR1025" s="39"/>
      <c r="CS1025" s="6"/>
      <c r="CT1025" s="16"/>
      <c r="CU1025" s="40"/>
      <c r="CV1025" s="37"/>
      <c r="CW1025" s="38"/>
      <c r="CX1025" s="6"/>
      <c r="CY1025" s="12"/>
      <c r="CZ1025" s="39"/>
      <c r="DA1025" s="6"/>
      <c r="DB1025" s="16"/>
      <c r="DC1025" s="40"/>
      <c r="DD1025" s="37"/>
      <c r="DE1025" s="38"/>
      <c r="DF1025" s="6"/>
      <c r="DG1025" s="12"/>
      <c r="DH1025" s="39"/>
      <c r="DI1025" s="6"/>
      <c r="DJ1025" s="16"/>
      <c r="DK1025" s="40"/>
      <c r="DL1025" s="37"/>
      <c r="DM1025" s="38"/>
      <c r="DN1025" s="6"/>
      <c r="DO1025" s="12"/>
      <c r="DP1025" s="39"/>
      <c r="DQ1025" s="6"/>
      <c r="DR1025" s="16"/>
      <c r="DS1025" s="40"/>
      <c r="DT1025" s="37"/>
      <c r="DU1025" s="38"/>
      <c r="DV1025" s="6"/>
      <c r="DW1025" s="12"/>
      <c r="DX1025" s="39"/>
      <c r="DY1025" s="6"/>
      <c r="DZ1025" s="16"/>
      <c r="EA1025" s="40"/>
      <c r="EB1025" s="37"/>
      <c r="EC1025" s="38"/>
      <c r="ED1025" s="6"/>
      <c r="EE1025" s="12"/>
      <c r="EF1025" s="39"/>
      <c r="EG1025" s="6"/>
      <c r="EH1025" s="16"/>
      <c r="EI1025" s="40"/>
      <c r="EJ1025" s="37"/>
      <c r="EK1025" s="38"/>
      <c r="EL1025" s="6"/>
      <c r="EM1025" s="12"/>
      <c r="EN1025" s="39"/>
      <c r="EO1025" s="6"/>
      <c r="EP1025" s="16"/>
      <c r="EQ1025" s="40"/>
      <c r="ER1025" s="37"/>
      <c r="ES1025" s="38"/>
      <c r="ET1025" s="6"/>
      <c r="EU1025" s="12"/>
      <c r="EV1025" s="39"/>
      <c r="EW1025" s="6"/>
      <c r="EX1025" s="16"/>
      <c r="EY1025" s="40"/>
      <c r="EZ1025" s="37"/>
      <c r="FA1025" s="38"/>
      <c r="FB1025" s="6"/>
      <c r="FC1025" s="12"/>
      <c r="FD1025" s="39"/>
      <c r="FE1025" s="6"/>
      <c r="FF1025" s="16"/>
      <c r="FG1025" s="40"/>
      <c r="FH1025" s="37"/>
      <c r="FI1025" s="38"/>
      <c r="FJ1025" s="6"/>
      <c r="FK1025" s="12"/>
      <c r="FL1025" s="39"/>
      <c r="FM1025" s="6"/>
      <c r="FN1025" s="16"/>
      <c r="FO1025" s="40"/>
      <c r="FP1025" s="37"/>
      <c r="FQ1025" s="38"/>
      <c r="FR1025" s="6"/>
      <c r="FS1025" s="12"/>
      <c r="FT1025" s="39"/>
      <c r="FU1025" s="6"/>
      <c r="FV1025" s="16"/>
      <c r="FW1025" s="40"/>
      <c r="FX1025" s="37"/>
      <c r="FY1025" s="38"/>
      <c r="FZ1025" s="6"/>
      <c r="GA1025" s="12"/>
      <c r="GB1025" s="39"/>
      <c r="GC1025" s="6"/>
      <c r="GD1025" s="16"/>
      <c r="GE1025" s="40"/>
      <c r="GF1025" s="37"/>
      <c r="GG1025" s="38"/>
      <c r="GH1025" s="6"/>
      <c r="GI1025" s="12"/>
      <c r="GJ1025" s="39"/>
      <c r="GK1025" s="6"/>
      <c r="GL1025" s="16"/>
      <c r="GM1025" s="40"/>
      <c r="GN1025" s="37"/>
      <c r="GO1025" s="38"/>
      <c r="GP1025" s="6"/>
      <c r="GQ1025" s="12"/>
      <c r="GR1025" s="39"/>
      <c r="GS1025" s="6"/>
      <c r="GT1025" s="16"/>
      <c r="GU1025" s="40"/>
      <c r="GV1025" s="37"/>
      <c r="GW1025" s="38"/>
      <c r="GX1025" s="6"/>
      <c r="GY1025" s="12"/>
      <c r="GZ1025" s="39"/>
      <c r="HA1025" s="6"/>
      <c r="HB1025" s="16"/>
      <c r="HC1025" s="40"/>
      <c r="HD1025" s="37"/>
      <c r="HE1025" s="38"/>
      <c r="HF1025" s="6"/>
      <c r="HG1025" s="12"/>
      <c r="HH1025" s="39"/>
      <c r="HI1025" s="6"/>
      <c r="HJ1025" s="16"/>
      <c r="HK1025" s="40"/>
      <c r="HL1025" s="37"/>
      <c r="HM1025" s="38"/>
      <c r="HN1025" s="6"/>
      <c r="HO1025" s="12"/>
      <c r="HP1025" s="39"/>
      <c r="HQ1025" s="6"/>
      <c r="HR1025" s="16"/>
      <c r="HS1025" s="40"/>
      <c r="HT1025" s="37"/>
      <c r="HU1025" s="38"/>
      <c r="HV1025" s="6"/>
      <c r="HW1025" s="12"/>
      <c r="HX1025" s="39"/>
      <c r="HY1025" s="6"/>
      <c r="HZ1025" s="16"/>
      <c r="IA1025" s="40"/>
      <c r="IB1025" s="37"/>
      <c r="IC1025" s="38"/>
      <c r="ID1025" s="6"/>
      <c r="IE1025" s="12"/>
      <c r="IF1025" s="39"/>
      <c r="IG1025" s="6"/>
      <c r="IH1025" s="16"/>
      <c r="II1025" s="40"/>
      <c r="IJ1025" s="37"/>
      <c r="IK1025" s="38"/>
      <c r="IL1025" s="6"/>
      <c r="IM1025" s="12"/>
      <c r="IN1025" s="39"/>
      <c r="IO1025" s="6"/>
      <c r="IP1025" s="16"/>
      <c r="IQ1025" s="40"/>
      <c r="IR1025" s="37"/>
      <c r="IS1025" s="38"/>
      <c r="IT1025" s="6"/>
      <c r="IU1025" s="12"/>
      <c r="IV1025" s="39"/>
    </row>
    <row r="1026" spans="1:256" ht="74.25" customHeight="1">
      <c r="A1026" s="86">
        <v>14</v>
      </c>
      <c r="B1026" s="67" t="s">
        <v>1394</v>
      </c>
      <c r="C1026" s="142">
        <v>22680.82</v>
      </c>
      <c r="D1026" s="141">
        <v>22680.82</v>
      </c>
      <c r="E1026" s="139">
        <v>41537</v>
      </c>
      <c r="F1026" s="302"/>
      <c r="G1026" s="75" t="s">
        <v>80</v>
      </c>
      <c r="H1026" s="73" t="s">
        <v>82</v>
      </c>
      <c r="L1026" s="37"/>
      <c r="M1026" s="38"/>
      <c r="N1026" s="6"/>
      <c r="O1026" s="12"/>
      <c r="P1026" s="39"/>
      <c r="Q1026" s="6"/>
      <c r="R1026" s="16"/>
      <c r="S1026" s="40"/>
      <c r="T1026" s="37"/>
      <c r="U1026" s="38"/>
      <c r="V1026" s="6"/>
      <c r="W1026" s="12"/>
      <c r="X1026" s="39"/>
      <c r="Y1026" s="6"/>
      <c r="Z1026" s="16"/>
      <c r="AA1026" s="40"/>
      <c r="AB1026" s="37"/>
      <c r="AC1026" s="38"/>
      <c r="AD1026" s="6"/>
      <c r="AE1026" s="12"/>
      <c r="AF1026" s="39"/>
      <c r="AG1026" s="6"/>
      <c r="AH1026" s="16"/>
      <c r="AI1026" s="40"/>
      <c r="AJ1026" s="37"/>
      <c r="AK1026" s="38"/>
      <c r="AL1026" s="6"/>
      <c r="AM1026" s="12"/>
      <c r="AN1026" s="39"/>
      <c r="AO1026" s="6"/>
      <c r="AP1026" s="16"/>
      <c r="AQ1026" s="40"/>
      <c r="AR1026" s="37"/>
      <c r="AS1026" s="38"/>
      <c r="AT1026" s="6"/>
      <c r="AU1026" s="12"/>
      <c r="AV1026" s="39"/>
      <c r="AW1026" s="6"/>
      <c r="AX1026" s="16"/>
      <c r="AY1026" s="40"/>
      <c r="AZ1026" s="37"/>
      <c r="BA1026" s="38"/>
      <c r="BB1026" s="6"/>
      <c r="BC1026" s="12"/>
      <c r="BD1026" s="39"/>
      <c r="BE1026" s="6"/>
      <c r="BF1026" s="16"/>
      <c r="BG1026" s="40"/>
      <c r="BH1026" s="37"/>
      <c r="BI1026" s="38"/>
      <c r="BJ1026" s="6"/>
      <c r="BK1026" s="12"/>
      <c r="BL1026" s="39"/>
      <c r="BM1026" s="6"/>
      <c r="BN1026" s="16"/>
      <c r="BO1026" s="40"/>
      <c r="BP1026" s="37"/>
      <c r="BQ1026" s="38"/>
      <c r="BR1026" s="6"/>
      <c r="BS1026" s="12"/>
      <c r="BT1026" s="39"/>
      <c r="BU1026" s="6"/>
      <c r="BV1026" s="16"/>
      <c r="BW1026" s="40"/>
      <c r="BX1026" s="37"/>
      <c r="BY1026" s="38"/>
      <c r="BZ1026" s="6"/>
      <c r="CA1026" s="12"/>
      <c r="CB1026" s="39"/>
      <c r="CC1026" s="6"/>
      <c r="CD1026" s="16"/>
      <c r="CE1026" s="40"/>
      <c r="CF1026" s="37"/>
      <c r="CG1026" s="38"/>
      <c r="CH1026" s="6"/>
      <c r="CI1026" s="12"/>
      <c r="CJ1026" s="39"/>
      <c r="CK1026" s="6"/>
      <c r="CL1026" s="16"/>
      <c r="CM1026" s="40"/>
      <c r="CN1026" s="37"/>
      <c r="CO1026" s="38"/>
      <c r="CP1026" s="6"/>
      <c r="CQ1026" s="12"/>
      <c r="CR1026" s="39"/>
      <c r="CS1026" s="6"/>
      <c r="CT1026" s="16"/>
      <c r="CU1026" s="40"/>
      <c r="CV1026" s="37"/>
      <c r="CW1026" s="38"/>
      <c r="CX1026" s="6"/>
      <c r="CY1026" s="12"/>
      <c r="CZ1026" s="39"/>
      <c r="DA1026" s="6"/>
      <c r="DB1026" s="16"/>
      <c r="DC1026" s="40"/>
      <c r="DD1026" s="37"/>
      <c r="DE1026" s="38"/>
      <c r="DF1026" s="6"/>
      <c r="DG1026" s="12"/>
      <c r="DH1026" s="39"/>
      <c r="DI1026" s="6"/>
      <c r="DJ1026" s="16"/>
      <c r="DK1026" s="40"/>
      <c r="DL1026" s="37"/>
      <c r="DM1026" s="38"/>
      <c r="DN1026" s="6"/>
      <c r="DO1026" s="12"/>
      <c r="DP1026" s="39"/>
      <c r="DQ1026" s="6"/>
      <c r="DR1026" s="16"/>
      <c r="DS1026" s="40"/>
      <c r="DT1026" s="37"/>
      <c r="DU1026" s="38"/>
      <c r="DV1026" s="6"/>
      <c r="DW1026" s="12"/>
      <c r="DX1026" s="39"/>
      <c r="DY1026" s="6"/>
      <c r="DZ1026" s="16"/>
      <c r="EA1026" s="40"/>
      <c r="EB1026" s="37"/>
      <c r="EC1026" s="38"/>
      <c r="ED1026" s="6"/>
      <c r="EE1026" s="12"/>
      <c r="EF1026" s="39"/>
      <c r="EG1026" s="6"/>
      <c r="EH1026" s="16"/>
      <c r="EI1026" s="40"/>
      <c r="EJ1026" s="37"/>
      <c r="EK1026" s="38"/>
      <c r="EL1026" s="6"/>
      <c r="EM1026" s="12"/>
      <c r="EN1026" s="39"/>
      <c r="EO1026" s="6"/>
      <c r="EP1026" s="16"/>
      <c r="EQ1026" s="40"/>
      <c r="ER1026" s="37"/>
      <c r="ES1026" s="38"/>
      <c r="ET1026" s="6"/>
      <c r="EU1026" s="12"/>
      <c r="EV1026" s="39"/>
      <c r="EW1026" s="6"/>
      <c r="EX1026" s="16"/>
      <c r="EY1026" s="40"/>
      <c r="EZ1026" s="37"/>
      <c r="FA1026" s="38"/>
      <c r="FB1026" s="6"/>
      <c r="FC1026" s="12"/>
      <c r="FD1026" s="39"/>
      <c r="FE1026" s="6"/>
      <c r="FF1026" s="16"/>
      <c r="FG1026" s="40"/>
      <c r="FH1026" s="37"/>
      <c r="FI1026" s="38"/>
      <c r="FJ1026" s="6"/>
      <c r="FK1026" s="12"/>
      <c r="FL1026" s="39"/>
      <c r="FM1026" s="6"/>
      <c r="FN1026" s="16"/>
      <c r="FO1026" s="40"/>
      <c r="FP1026" s="37"/>
      <c r="FQ1026" s="38"/>
      <c r="FR1026" s="6"/>
      <c r="FS1026" s="12"/>
      <c r="FT1026" s="39"/>
      <c r="FU1026" s="6"/>
      <c r="FV1026" s="16"/>
      <c r="FW1026" s="40"/>
      <c r="FX1026" s="37"/>
      <c r="FY1026" s="38"/>
      <c r="FZ1026" s="6"/>
      <c r="GA1026" s="12"/>
      <c r="GB1026" s="39"/>
      <c r="GC1026" s="6"/>
      <c r="GD1026" s="16"/>
      <c r="GE1026" s="40"/>
      <c r="GF1026" s="37"/>
      <c r="GG1026" s="38"/>
      <c r="GH1026" s="6"/>
      <c r="GI1026" s="12"/>
      <c r="GJ1026" s="39"/>
      <c r="GK1026" s="6"/>
      <c r="GL1026" s="16"/>
      <c r="GM1026" s="40"/>
      <c r="GN1026" s="37"/>
      <c r="GO1026" s="38"/>
      <c r="GP1026" s="6"/>
      <c r="GQ1026" s="12"/>
      <c r="GR1026" s="39"/>
      <c r="GS1026" s="6"/>
      <c r="GT1026" s="16"/>
      <c r="GU1026" s="40"/>
      <c r="GV1026" s="37"/>
      <c r="GW1026" s="38"/>
      <c r="GX1026" s="6"/>
      <c r="GY1026" s="12"/>
      <c r="GZ1026" s="39"/>
      <c r="HA1026" s="6"/>
      <c r="HB1026" s="16"/>
      <c r="HC1026" s="40"/>
      <c r="HD1026" s="37"/>
      <c r="HE1026" s="38"/>
      <c r="HF1026" s="6"/>
      <c r="HG1026" s="12"/>
      <c r="HH1026" s="39"/>
      <c r="HI1026" s="6"/>
      <c r="HJ1026" s="16"/>
      <c r="HK1026" s="40"/>
      <c r="HL1026" s="37"/>
      <c r="HM1026" s="38"/>
      <c r="HN1026" s="6"/>
      <c r="HO1026" s="12"/>
      <c r="HP1026" s="39"/>
      <c r="HQ1026" s="6"/>
      <c r="HR1026" s="16"/>
      <c r="HS1026" s="40"/>
      <c r="HT1026" s="37"/>
      <c r="HU1026" s="38"/>
      <c r="HV1026" s="6"/>
      <c r="HW1026" s="12"/>
      <c r="HX1026" s="39"/>
      <c r="HY1026" s="6"/>
      <c r="HZ1026" s="16"/>
      <c r="IA1026" s="40"/>
      <c r="IB1026" s="37"/>
      <c r="IC1026" s="38"/>
      <c r="ID1026" s="6"/>
      <c r="IE1026" s="12"/>
      <c r="IF1026" s="39"/>
      <c r="IG1026" s="6"/>
      <c r="IH1026" s="16"/>
      <c r="II1026" s="40"/>
      <c r="IJ1026" s="37"/>
      <c r="IK1026" s="38"/>
      <c r="IL1026" s="6"/>
      <c r="IM1026" s="12"/>
      <c r="IN1026" s="39"/>
      <c r="IO1026" s="6"/>
      <c r="IP1026" s="16"/>
      <c r="IQ1026" s="40"/>
      <c r="IR1026" s="37"/>
      <c r="IS1026" s="38"/>
      <c r="IT1026" s="6"/>
      <c r="IU1026" s="12"/>
      <c r="IV1026" s="39"/>
    </row>
    <row r="1027" spans="1:256" ht="69.75" customHeight="1">
      <c r="A1027" s="86">
        <v>15</v>
      </c>
      <c r="B1027" s="67" t="s">
        <v>1395</v>
      </c>
      <c r="C1027" s="142">
        <v>13138.7</v>
      </c>
      <c r="D1027" s="141">
        <v>13138.7</v>
      </c>
      <c r="E1027" s="139">
        <v>41537</v>
      </c>
      <c r="F1027" s="302"/>
      <c r="G1027" s="75" t="s">
        <v>80</v>
      </c>
      <c r="H1027" s="73" t="s">
        <v>82</v>
      </c>
      <c r="L1027" s="37"/>
      <c r="M1027" s="38"/>
      <c r="N1027" s="6"/>
      <c r="O1027" s="12"/>
      <c r="P1027" s="39"/>
      <c r="Q1027" s="6"/>
      <c r="R1027" s="16"/>
      <c r="S1027" s="40"/>
      <c r="T1027" s="37"/>
      <c r="U1027" s="38"/>
      <c r="V1027" s="6"/>
      <c r="W1027" s="12"/>
      <c r="X1027" s="39"/>
      <c r="Y1027" s="6"/>
      <c r="Z1027" s="16"/>
      <c r="AA1027" s="40"/>
      <c r="AB1027" s="37"/>
      <c r="AC1027" s="38"/>
      <c r="AD1027" s="6"/>
      <c r="AE1027" s="12"/>
      <c r="AF1027" s="39"/>
      <c r="AG1027" s="6"/>
      <c r="AH1027" s="16"/>
      <c r="AI1027" s="40"/>
      <c r="AJ1027" s="37"/>
      <c r="AK1027" s="38"/>
      <c r="AL1027" s="6"/>
      <c r="AM1027" s="12"/>
      <c r="AN1027" s="39"/>
      <c r="AO1027" s="6"/>
      <c r="AP1027" s="16"/>
      <c r="AQ1027" s="40"/>
      <c r="AR1027" s="37"/>
      <c r="AS1027" s="38"/>
      <c r="AT1027" s="6"/>
      <c r="AU1027" s="12"/>
      <c r="AV1027" s="39"/>
      <c r="AW1027" s="6"/>
      <c r="AX1027" s="16"/>
      <c r="AY1027" s="40"/>
      <c r="AZ1027" s="37"/>
      <c r="BA1027" s="38"/>
      <c r="BB1027" s="6"/>
      <c r="BC1027" s="12"/>
      <c r="BD1027" s="39"/>
      <c r="BE1027" s="6"/>
      <c r="BF1027" s="16"/>
      <c r="BG1027" s="40"/>
      <c r="BH1027" s="37"/>
      <c r="BI1027" s="38"/>
      <c r="BJ1027" s="6"/>
      <c r="BK1027" s="12"/>
      <c r="BL1027" s="39"/>
      <c r="BM1027" s="6"/>
      <c r="BN1027" s="16"/>
      <c r="BO1027" s="40"/>
      <c r="BP1027" s="37"/>
      <c r="BQ1027" s="38"/>
      <c r="BR1027" s="6"/>
      <c r="BS1027" s="12"/>
      <c r="BT1027" s="39"/>
      <c r="BU1027" s="6"/>
      <c r="BV1027" s="16"/>
      <c r="BW1027" s="40"/>
      <c r="BX1027" s="37"/>
      <c r="BY1027" s="38"/>
      <c r="BZ1027" s="6"/>
      <c r="CA1027" s="12"/>
      <c r="CB1027" s="39"/>
      <c r="CC1027" s="6"/>
      <c r="CD1027" s="16"/>
      <c r="CE1027" s="40"/>
      <c r="CF1027" s="37"/>
      <c r="CG1027" s="38"/>
      <c r="CH1027" s="6"/>
      <c r="CI1027" s="12"/>
      <c r="CJ1027" s="39"/>
      <c r="CK1027" s="6"/>
      <c r="CL1027" s="16"/>
      <c r="CM1027" s="40"/>
      <c r="CN1027" s="37"/>
      <c r="CO1027" s="38"/>
      <c r="CP1027" s="6"/>
      <c r="CQ1027" s="12"/>
      <c r="CR1027" s="39"/>
      <c r="CS1027" s="6"/>
      <c r="CT1027" s="16"/>
      <c r="CU1027" s="40"/>
      <c r="CV1027" s="37"/>
      <c r="CW1027" s="38"/>
      <c r="CX1027" s="6"/>
      <c r="CY1027" s="12"/>
      <c r="CZ1027" s="39"/>
      <c r="DA1027" s="6"/>
      <c r="DB1027" s="16"/>
      <c r="DC1027" s="40"/>
      <c r="DD1027" s="37"/>
      <c r="DE1027" s="38"/>
      <c r="DF1027" s="6"/>
      <c r="DG1027" s="12"/>
      <c r="DH1027" s="39"/>
      <c r="DI1027" s="6"/>
      <c r="DJ1027" s="16"/>
      <c r="DK1027" s="40"/>
      <c r="DL1027" s="37"/>
      <c r="DM1027" s="38"/>
      <c r="DN1027" s="6"/>
      <c r="DO1027" s="12"/>
      <c r="DP1027" s="39"/>
      <c r="DQ1027" s="6"/>
      <c r="DR1027" s="16"/>
      <c r="DS1027" s="40"/>
      <c r="DT1027" s="37"/>
      <c r="DU1027" s="38"/>
      <c r="DV1027" s="6"/>
      <c r="DW1027" s="12"/>
      <c r="DX1027" s="39"/>
      <c r="DY1027" s="6"/>
      <c r="DZ1027" s="16"/>
      <c r="EA1027" s="40"/>
      <c r="EB1027" s="37"/>
      <c r="EC1027" s="38"/>
      <c r="ED1027" s="6"/>
      <c r="EE1027" s="12"/>
      <c r="EF1027" s="39"/>
      <c r="EG1027" s="6"/>
      <c r="EH1027" s="16"/>
      <c r="EI1027" s="40"/>
      <c r="EJ1027" s="37"/>
      <c r="EK1027" s="38"/>
      <c r="EL1027" s="6"/>
      <c r="EM1027" s="12"/>
      <c r="EN1027" s="39"/>
      <c r="EO1027" s="6"/>
      <c r="EP1027" s="16"/>
      <c r="EQ1027" s="40"/>
      <c r="ER1027" s="37"/>
      <c r="ES1027" s="38"/>
      <c r="ET1027" s="6"/>
      <c r="EU1027" s="12"/>
      <c r="EV1027" s="39"/>
      <c r="EW1027" s="6"/>
      <c r="EX1027" s="16"/>
      <c r="EY1027" s="40"/>
      <c r="EZ1027" s="37"/>
      <c r="FA1027" s="38"/>
      <c r="FB1027" s="6"/>
      <c r="FC1027" s="12"/>
      <c r="FD1027" s="39"/>
      <c r="FE1027" s="6"/>
      <c r="FF1027" s="16"/>
      <c r="FG1027" s="40"/>
      <c r="FH1027" s="37"/>
      <c r="FI1027" s="38"/>
      <c r="FJ1027" s="6"/>
      <c r="FK1027" s="12"/>
      <c r="FL1027" s="39"/>
      <c r="FM1027" s="6"/>
      <c r="FN1027" s="16"/>
      <c r="FO1027" s="40"/>
      <c r="FP1027" s="37"/>
      <c r="FQ1027" s="38"/>
      <c r="FR1027" s="6"/>
      <c r="FS1027" s="12"/>
      <c r="FT1027" s="39"/>
      <c r="FU1027" s="6"/>
      <c r="FV1027" s="16"/>
      <c r="FW1027" s="40"/>
      <c r="FX1027" s="37"/>
      <c r="FY1027" s="38"/>
      <c r="FZ1027" s="6"/>
      <c r="GA1027" s="12"/>
      <c r="GB1027" s="39"/>
      <c r="GC1027" s="6"/>
      <c r="GD1027" s="16"/>
      <c r="GE1027" s="40"/>
      <c r="GF1027" s="37"/>
      <c r="GG1027" s="38"/>
      <c r="GH1027" s="6"/>
      <c r="GI1027" s="12"/>
      <c r="GJ1027" s="39"/>
      <c r="GK1027" s="6"/>
      <c r="GL1027" s="16"/>
      <c r="GM1027" s="40"/>
      <c r="GN1027" s="37"/>
      <c r="GO1027" s="38"/>
      <c r="GP1027" s="6"/>
      <c r="GQ1027" s="12"/>
      <c r="GR1027" s="39"/>
      <c r="GS1027" s="6"/>
      <c r="GT1027" s="16"/>
      <c r="GU1027" s="40"/>
      <c r="GV1027" s="37"/>
      <c r="GW1027" s="38"/>
      <c r="GX1027" s="6"/>
      <c r="GY1027" s="12"/>
      <c r="GZ1027" s="39"/>
      <c r="HA1027" s="6"/>
      <c r="HB1027" s="16"/>
      <c r="HC1027" s="40"/>
      <c r="HD1027" s="37"/>
      <c r="HE1027" s="38"/>
      <c r="HF1027" s="6"/>
      <c r="HG1027" s="12"/>
      <c r="HH1027" s="39"/>
      <c r="HI1027" s="6"/>
      <c r="HJ1027" s="16"/>
      <c r="HK1027" s="40"/>
      <c r="HL1027" s="37"/>
      <c r="HM1027" s="38"/>
      <c r="HN1027" s="6"/>
      <c r="HO1027" s="12"/>
      <c r="HP1027" s="39"/>
      <c r="HQ1027" s="6"/>
      <c r="HR1027" s="16"/>
      <c r="HS1027" s="40"/>
      <c r="HT1027" s="37"/>
      <c r="HU1027" s="38"/>
      <c r="HV1027" s="6"/>
      <c r="HW1027" s="12"/>
      <c r="HX1027" s="39"/>
      <c r="HY1027" s="6"/>
      <c r="HZ1027" s="16"/>
      <c r="IA1027" s="40"/>
      <c r="IB1027" s="37"/>
      <c r="IC1027" s="38"/>
      <c r="ID1027" s="6"/>
      <c r="IE1027" s="12"/>
      <c r="IF1027" s="39"/>
      <c r="IG1027" s="6"/>
      <c r="IH1027" s="16"/>
      <c r="II1027" s="40"/>
      <c r="IJ1027" s="37"/>
      <c r="IK1027" s="38"/>
      <c r="IL1027" s="6"/>
      <c r="IM1027" s="12"/>
      <c r="IN1027" s="39"/>
      <c r="IO1027" s="6"/>
      <c r="IP1027" s="16"/>
      <c r="IQ1027" s="40"/>
      <c r="IR1027" s="37"/>
      <c r="IS1027" s="38"/>
      <c r="IT1027" s="6"/>
      <c r="IU1027" s="12"/>
      <c r="IV1027" s="39"/>
    </row>
    <row r="1028" spans="1:256" ht="73.5" customHeight="1">
      <c r="A1028" s="86">
        <v>16</v>
      </c>
      <c r="B1028" s="67" t="s">
        <v>1396</v>
      </c>
      <c r="C1028" s="142">
        <v>26638.86</v>
      </c>
      <c r="D1028" s="141">
        <v>26638.86</v>
      </c>
      <c r="E1028" s="139">
        <v>41537</v>
      </c>
      <c r="F1028" s="302"/>
      <c r="G1028" s="75" t="s">
        <v>80</v>
      </c>
      <c r="H1028" s="73" t="s">
        <v>82</v>
      </c>
      <c r="L1028" s="37"/>
      <c r="M1028" s="38"/>
      <c r="N1028" s="6"/>
      <c r="O1028" s="12"/>
      <c r="P1028" s="39"/>
      <c r="Q1028" s="6"/>
      <c r="R1028" s="16"/>
      <c r="S1028" s="40"/>
      <c r="T1028" s="37"/>
      <c r="U1028" s="38"/>
      <c r="V1028" s="6"/>
      <c r="W1028" s="12"/>
      <c r="X1028" s="39"/>
      <c r="Y1028" s="6"/>
      <c r="Z1028" s="16"/>
      <c r="AA1028" s="40"/>
      <c r="AB1028" s="37"/>
      <c r="AC1028" s="38"/>
      <c r="AD1028" s="6"/>
      <c r="AE1028" s="12"/>
      <c r="AF1028" s="39"/>
      <c r="AG1028" s="6"/>
      <c r="AH1028" s="16"/>
      <c r="AI1028" s="40"/>
      <c r="AJ1028" s="37"/>
      <c r="AK1028" s="38"/>
      <c r="AL1028" s="6"/>
      <c r="AM1028" s="12"/>
      <c r="AN1028" s="39"/>
      <c r="AO1028" s="6"/>
      <c r="AP1028" s="16"/>
      <c r="AQ1028" s="40"/>
      <c r="AR1028" s="37"/>
      <c r="AS1028" s="38"/>
      <c r="AT1028" s="6"/>
      <c r="AU1028" s="12"/>
      <c r="AV1028" s="39"/>
      <c r="AW1028" s="6"/>
      <c r="AX1028" s="16"/>
      <c r="AY1028" s="40"/>
      <c r="AZ1028" s="37"/>
      <c r="BA1028" s="38"/>
      <c r="BB1028" s="6"/>
      <c r="BC1028" s="12"/>
      <c r="BD1028" s="39"/>
      <c r="BE1028" s="6"/>
      <c r="BF1028" s="16"/>
      <c r="BG1028" s="40"/>
      <c r="BH1028" s="37"/>
      <c r="BI1028" s="38"/>
      <c r="BJ1028" s="6"/>
      <c r="BK1028" s="12"/>
      <c r="BL1028" s="39"/>
      <c r="BM1028" s="6"/>
      <c r="BN1028" s="16"/>
      <c r="BO1028" s="40"/>
      <c r="BP1028" s="37"/>
      <c r="BQ1028" s="38"/>
      <c r="BR1028" s="6"/>
      <c r="BS1028" s="12"/>
      <c r="BT1028" s="39"/>
      <c r="BU1028" s="6"/>
      <c r="BV1028" s="16"/>
      <c r="BW1028" s="40"/>
      <c r="BX1028" s="37"/>
      <c r="BY1028" s="38"/>
      <c r="BZ1028" s="6"/>
      <c r="CA1028" s="12"/>
      <c r="CB1028" s="39"/>
      <c r="CC1028" s="6"/>
      <c r="CD1028" s="16"/>
      <c r="CE1028" s="40"/>
      <c r="CF1028" s="37"/>
      <c r="CG1028" s="38"/>
      <c r="CH1028" s="6"/>
      <c r="CI1028" s="12"/>
      <c r="CJ1028" s="39"/>
      <c r="CK1028" s="6"/>
      <c r="CL1028" s="16"/>
      <c r="CM1028" s="40"/>
      <c r="CN1028" s="37"/>
      <c r="CO1028" s="38"/>
      <c r="CP1028" s="6"/>
      <c r="CQ1028" s="12"/>
      <c r="CR1028" s="39"/>
      <c r="CS1028" s="6"/>
      <c r="CT1028" s="16"/>
      <c r="CU1028" s="40"/>
      <c r="CV1028" s="37"/>
      <c r="CW1028" s="38"/>
      <c r="CX1028" s="6"/>
      <c r="CY1028" s="12"/>
      <c r="CZ1028" s="39"/>
      <c r="DA1028" s="6"/>
      <c r="DB1028" s="16"/>
      <c r="DC1028" s="40"/>
      <c r="DD1028" s="37"/>
      <c r="DE1028" s="38"/>
      <c r="DF1028" s="6"/>
      <c r="DG1028" s="12"/>
      <c r="DH1028" s="39"/>
      <c r="DI1028" s="6"/>
      <c r="DJ1028" s="16"/>
      <c r="DK1028" s="40"/>
      <c r="DL1028" s="37"/>
      <c r="DM1028" s="38"/>
      <c r="DN1028" s="6"/>
      <c r="DO1028" s="12"/>
      <c r="DP1028" s="39"/>
      <c r="DQ1028" s="6"/>
      <c r="DR1028" s="16"/>
      <c r="DS1028" s="40"/>
      <c r="DT1028" s="37"/>
      <c r="DU1028" s="38"/>
      <c r="DV1028" s="6"/>
      <c r="DW1028" s="12"/>
      <c r="DX1028" s="39"/>
      <c r="DY1028" s="6"/>
      <c r="DZ1028" s="16"/>
      <c r="EA1028" s="40"/>
      <c r="EB1028" s="37"/>
      <c r="EC1028" s="38"/>
      <c r="ED1028" s="6"/>
      <c r="EE1028" s="12"/>
      <c r="EF1028" s="39"/>
      <c r="EG1028" s="6"/>
      <c r="EH1028" s="16"/>
      <c r="EI1028" s="40"/>
      <c r="EJ1028" s="37"/>
      <c r="EK1028" s="38"/>
      <c r="EL1028" s="6"/>
      <c r="EM1028" s="12"/>
      <c r="EN1028" s="39"/>
      <c r="EO1028" s="6"/>
      <c r="EP1028" s="16"/>
      <c r="EQ1028" s="40"/>
      <c r="ER1028" s="37"/>
      <c r="ES1028" s="38"/>
      <c r="ET1028" s="6"/>
      <c r="EU1028" s="12"/>
      <c r="EV1028" s="39"/>
      <c r="EW1028" s="6"/>
      <c r="EX1028" s="16"/>
      <c r="EY1028" s="40"/>
      <c r="EZ1028" s="37"/>
      <c r="FA1028" s="38"/>
      <c r="FB1028" s="6"/>
      <c r="FC1028" s="12"/>
      <c r="FD1028" s="39"/>
      <c r="FE1028" s="6"/>
      <c r="FF1028" s="16"/>
      <c r="FG1028" s="40"/>
      <c r="FH1028" s="37"/>
      <c r="FI1028" s="38"/>
      <c r="FJ1028" s="6"/>
      <c r="FK1028" s="12"/>
      <c r="FL1028" s="39"/>
      <c r="FM1028" s="6"/>
      <c r="FN1028" s="16"/>
      <c r="FO1028" s="40"/>
      <c r="FP1028" s="37"/>
      <c r="FQ1028" s="38"/>
      <c r="FR1028" s="6"/>
      <c r="FS1028" s="12"/>
      <c r="FT1028" s="39"/>
      <c r="FU1028" s="6"/>
      <c r="FV1028" s="16"/>
      <c r="FW1028" s="40"/>
      <c r="FX1028" s="37"/>
      <c r="FY1028" s="38"/>
      <c r="FZ1028" s="6"/>
      <c r="GA1028" s="12"/>
      <c r="GB1028" s="39"/>
      <c r="GC1028" s="6"/>
      <c r="GD1028" s="16"/>
      <c r="GE1028" s="40"/>
      <c r="GF1028" s="37"/>
      <c r="GG1028" s="38"/>
      <c r="GH1028" s="6"/>
      <c r="GI1028" s="12"/>
      <c r="GJ1028" s="39"/>
      <c r="GK1028" s="6"/>
      <c r="GL1028" s="16"/>
      <c r="GM1028" s="40"/>
      <c r="GN1028" s="37"/>
      <c r="GO1028" s="38"/>
      <c r="GP1028" s="6"/>
      <c r="GQ1028" s="12"/>
      <c r="GR1028" s="39"/>
      <c r="GS1028" s="6"/>
      <c r="GT1028" s="16"/>
      <c r="GU1028" s="40"/>
      <c r="GV1028" s="37"/>
      <c r="GW1028" s="38"/>
      <c r="GX1028" s="6"/>
      <c r="GY1028" s="12"/>
      <c r="GZ1028" s="39"/>
      <c r="HA1028" s="6"/>
      <c r="HB1028" s="16"/>
      <c r="HC1028" s="40"/>
      <c r="HD1028" s="37"/>
      <c r="HE1028" s="38"/>
      <c r="HF1028" s="6"/>
      <c r="HG1028" s="12"/>
      <c r="HH1028" s="39"/>
      <c r="HI1028" s="6"/>
      <c r="HJ1028" s="16"/>
      <c r="HK1028" s="40"/>
      <c r="HL1028" s="37"/>
      <c r="HM1028" s="38"/>
      <c r="HN1028" s="6"/>
      <c r="HO1028" s="12"/>
      <c r="HP1028" s="39"/>
      <c r="HQ1028" s="6"/>
      <c r="HR1028" s="16"/>
      <c r="HS1028" s="40"/>
      <c r="HT1028" s="37"/>
      <c r="HU1028" s="38"/>
      <c r="HV1028" s="6"/>
      <c r="HW1028" s="12"/>
      <c r="HX1028" s="39"/>
      <c r="HY1028" s="6"/>
      <c r="HZ1028" s="16"/>
      <c r="IA1028" s="40"/>
      <c r="IB1028" s="37"/>
      <c r="IC1028" s="38"/>
      <c r="ID1028" s="6"/>
      <c r="IE1028" s="12"/>
      <c r="IF1028" s="39"/>
      <c r="IG1028" s="6"/>
      <c r="IH1028" s="16"/>
      <c r="II1028" s="40"/>
      <c r="IJ1028" s="37"/>
      <c r="IK1028" s="38"/>
      <c r="IL1028" s="6"/>
      <c r="IM1028" s="12"/>
      <c r="IN1028" s="39"/>
      <c r="IO1028" s="6"/>
      <c r="IP1028" s="16"/>
      <c r="IQ1028" s="40"/>
      <c r="IR1028" s="37"/>
      <c r="IS1028" s="38"/>
      <c r="IT1028" s="6"/>
      <c r="IU1028" s="12"/>
      <c r="IV1028" s="39"/>
    </row>
    <row r="1029" spans="1:256" s="18" customFormat="1" ht="79.5" customHeight="1">
      <c r="A1029" s="86">
        <v>17</v>
      </c>
      <c r="B1029" s="67" t="s">
        <v>1397</v>
      </c>
      <c r="C1029" s="142">
        <v>40646.74</v>
      </c>
      <c r="D1029" s="141">
        <v>40646.74</v>
      </c>
      <c r="E1029" s="139">
        <v>41537</v>
      </c>
      <c r="F1029" s="302"/>
      <c r="G1029" s="75" t="s">
        <v>80</v>
      </c>
      <c r="H1029" s="73" t="s">
        <v>82</v>
      </c>
      <c r="I1029" s="23"/>
      <c r="J1029" s="23"/>
      <c r="K1029" s="23"/>
      <c r="L1029" s="37"/>
      <c r="M1029" s="38"/>
      <c r="N1029" s="6"/>
      <c r="O1029" s="12"/>
      <c r="P1029" s="39"/>
      <c r="Q1029" s="6"/>
      <c r="R1029" s="16"/>
      <c r="S1029" s="40"/>
      <c r="T1029" s="37"/>
      <c r="U1029" s="38"/>
      <c r="V1029" s="6"/>
      <c r="W1029" s="12"/>
      <c r="X1029" s="39"/>
      <c r="Y1029" s="6"/>
      <c r="Z1029" s="16"/>
      <c r="AA1029" s="40"/>
      <c r="AB1029" s="37"/>
      <c r="AC1029" s="38"/>
      <c r="AD1029" s="6"/>
      <c r="AE1029" s="12"/>
      <c r="AF1029" s="39"/>
      <c r="AG1029" s="6"/>
      <c r="AH1029" s="16"/>
      <c r="AI1029" s="40"/>
      <c r="AJ1029" s="37"/>
      <c r="AK1029" s="38"/>
      <c r="AL1029" s="6"/>
      <c r="AM1029" s="12"/>
      <c r="AN1029" s="39"/>
      <c r="AO1029" s="6"/>
      <c r="AP1029" s="16"/>
      <c r="AQ1029" s="40"/>
      <c r="AR1029" s="37"/>
      <c r="AS1029" s="38"/>
      <c r="AT1029" s="6"/>
      <c r="AU1029" s="12"/>
      <c r="AV1029" s="39"/>
      <c r="AW1029" s="6"/>
      <c r="AX1029" s="16"/>
      <c r="AY1029" s="40"/>
      <c r="AZ1029" s="37"/>
      <c r="BA1029" s="38"/>
      <c r="BB1029" s="6"/>
      <c r="BC1029" s="12"/>
      <c r="BD1029" s="39"/>
      <c r="BE1029" s="6"/>
      <c r="BF1029" s="16"/>
      <c r="BG1029" s="40"/>
      <c r="BH1029" s="37"/>
      <c r="BI1029" s="38"/>
      <c r="BJ1029" s="6"/>
      <c r="BK1029" s="12"/>
      <c r="BL1029" s="39"/>
      <c r="BM1029" s="6"/>
      <c r="BN1029" s="16"/>
      <c r="BO1029" s="40"/>
      <c r="BP1029" s="37"/>
      <c r="BQ1029" s="38"/>
      <c r="BR1029" s="6"/>
      <c r="BS1029" s="12"/>
      <c r="BT1029" s="39"/>
      <c r="BU1029" s="6"/>
      <c r="BV1029" s="16"/>
      <c r="BW1029" s="40"/>
      <c r="BX1029" s="37"/>
      <c r="BY1029" s="38"/>
      <c r="BZ1029" s="6"/>
      <c r="CA1029" s="12"/>
      <c r="CB1029" s="39"/>
      <c r="CC1029" s="6"/>
      <c r="CD1029" s="16"/>
      <c r="CE1029" s="40"/>
      <c r="CF1029" s="37"/>
      <c r="CG1029" s="38"/>
      <c r="CH1029" s="6"/>
      <c r="CI1029" s="12"/>
      <c r="CJ1029" s="39"/>
      <c r="CK1029" s="6"/>
      <c r="CL1029" s="16"/>
      <c r="CM1029" s="40"/>
      <c r="CN1029" s="37"/>
      <c r="CO1029" s="38"/>
      <c r="CP1029" s="6"/>
      <c r="CQ1029" s="12"/>
      <c r="CR1029" s="39"/>
      <c r="CS1029" s="6"/>
      <c r="CT1029" s="16"/>
      <c r="CU1029" s="40"/>
      <c r="CV1029" s="37"/>
      <c r="CW1029" s="38"/>
      <c r="CX1029" s="6"/>
      <c r="CY1029" s="12"/>
      <c r="CZ1029" s="39"/>
      <c r="DA1029" s="6"/>
      <c r="DB1029" s="16"/>
      <c r="DC1029" s="40"/>
      <c r="DD1029" s="37"/>
      <c r="DE1029" s="38"/>
      <c r="DF1029" s="6"/>
      <c r="DG1029" s="12"/>
      <c r="DH1029" s="39"/>
      <c r="DI1029" s="6"/>
      <c r="DJ1029" s="16"/>
      <c r="DK1029" s="40"/>
      <c r="DL1029" s="37"/>
      <c r="DM1029" s="38"/>
      <c r="DN1029" s="6"/>
      <c r="DO1029" s="12"/>
      <c r="DP1029" s="39"/>
      <c r="DQ1029" s="6"/>
      <c r="DR1029" s="16"/>
      <c r="DS1029" s="40"/>
      <c r="DT1029" s="37"/>
      <c r="DU1029" s="38"/>
      <c r="DV1029" s="6"/>
      <c r="DW1029" s="12"/>
      <c r="DX1029" s="39"/>
      <c r="DY1029" s="6"/>
      <c r="DZ1029" s="16"/>
      <c r="EA1029" s="40"/>
      <c r="EB1029" s="37"/>
      <c r="EC1029" s="38"/>
      <c r="ED1029" s="6"/>
      <c r="EE1029" s="12"/>
      <c r="EF1029" s="39"/>
      <c r="EG1029" s="6"/>
      <c r="EH1029" s="16"/>
      <c r="EI1029" s="40"/>
      <c r="EJ1029" s="37"/>
      <c r="EK1029" s="38"/>
      <c r="EL1029" s="6"/>
      <c r="EM1029" s="12"/>
      <c r="EN1029" s="39"/>
      <c r="EO1029" s="6"/>
      <c r="EP1029" s="16"/>
      <c r="EQ1029" s="40"/>
      <c r="ER1029" s="37"/>
      <c r="ES1029" s="38"/>
      <c r="ET1029" s="6"/>
      <c r="EU1029" s="12"/>
      <c r="EV1029" s="39"/>
      <c r="EW1029" s="6"/>
      <c r="EX1029" s="16"/>
      <c r="EY1029" s="40"/>
      <c r="EZ1029" s="37"/>
      <c r="FA1029" s="38"/>
      <c r="FB1029" s="6"/>
      <c r="FC1029" s="12"/>
      <c r="FD1029" s="39"/>
      <c r="FE1029" s="6"/>
      <c r="FF1029" s="16"/>
      <c r="FG1029" s="40"/>
      <c r="FH1029" s="37"/>
      <c r="FI1029" s="38"/>
      <c r="FJ1029" s="6"/>
      <c r="FK1029" s="12"/>
      <c r="FL1029" s="39"/>
      <c r="FM1029" s="6"/>
      <c r="FN1029" s="16"/>
      <c r="FO1029" s="40"/>
      <c r="FP1029" s="37"/>
      <c r="FQ1029" s="38"/>
      <c r="FR1029" s="6"/>
      <c r="FS1029" s="12"/>
      <c r="FT1029" s="39"/>
      <c r="FU1029" s="6"/>
      <c r="FV1029" s="16"/>
      <c r="FW1029" s="40"/>
      <c r="FX1029" s="37"/>
      <c r="FY1029" s="38"/>
      <c r="FZ1029" s="6"/>
      <c r="GA1029" s="12"/>
      <c r="GB1029" s="39"/>
      <c r="GC1029" s="6"/>
      <c r="GD1029" s="16"/>
      <c r="GE1029" s="40"/>
      <c r="GF1029" s="37"/>
      <c r="GG1029" s="38"/>
      <c r="GH1029" s="6"/>
      <c r="GI1029" s="12"/>
      <c r="GJ1029" s="39"/>
      <c r="GK1029" s="6"/>
      <c r="GL1029" s="16"/>
      <c r="GM1029" s="40"/>
      <c r="GN1029" s="37"/>
      <c r="GO1029" s="38"/>
      <c r="GP1029" s="6"/>
      <c r="GQ1029" s="12"/>
      <c r="GR1029" s="39"/>
      <c r="GS1029" s="6"/>
      <c r="GT1029" s="16"/>
      <c r="GU1029" s="40"/>
      <c r="GV1029" s="37"/>
      <c r="GW1029" s="38"/>
      <c r="GX1029" s="6"/>
      <c r="GY1029" s="12"/>
      <c r="GZ1029" s="39"/>
      <c r="HA1029" s="6"/>
      <c r="HB1029" s="16"/>
      <c r="HC1029" s="40"/>
      <c r="HD1029" s="37"/>
      <c r="HE1029" s="38"/>
      <c r="HF1029" s="6"/>
      <c r="HG1029" s="12"/>
      <c r="HH1029" s="39"/>
      <c r="HI1029" s="6"/>
      <c r="HJ1029" s="16"/>
      <c r="HK1029" s="40"/>
      <c r="HL1029" s="37"/>
      <c r="HM1029" s="38"/>
      <c r="HN1029" s="6"/>
      <c r="HO1029" s="12"/>
      <c r="HP1029" s="39"/>
      <c r="HQ1029" s="6"/>
      <c r="HR1029" s="16"/>
      <c r="HS1029" s="40"/>
      <c r="HT1029" s="37"/>
      <c r="HU1029" s="38"/>
      <c r="HV1029" s="6"/>
      <c r="HW1029" s="12"/>
      <c r="HX1029" s="39"/>
      <c r="HY1029" s="6"/>
      <c r="HZ1029" s="16"/>
      <c r="IA1029" s="40"/>
      <c r="IB1029" s="37"/>
      <c r="IC1029" s="38"/>
      <c r="ID1029" s="6"/>
      <c r="IE1029" s="12"/>
      <c r="IF1029" s="39"/>
      <c r="IG1029" s="6"/>
      <c r="IH1029" s="16"/>
      <c r="II1029" s="40"/>
      <c r="IJ1029" s="37"/>
      <c r="IK1029" s="38"/>
      <c r="IL1029" s="6"/>
      <c r="IM1029" s="12"/>
      <c r="IN1029" s="39"/>
      <c r="IO1029" s="6"/>
      <c r="IP1029" s="16"/>
      <c r="IQ1029" s="40"/>
      <c r="IR1029" s="37"/>
      <c r="IS1029" s="38"/>
      <c r="IT1029" s="6"/>
      <c r="IU1029" s="12"/>
      <c r="IV1029" s="39"/>
    </row>
    <row r="1030" spans="1:256" s="18" customFormat="1" ht="70.5" customHeight="1">
      <c r="A1030" s="86">
        <v>18</v>
      </c>
      <c r="B1030" s="67" t="s">
        <v>517</v>
      </c>
      <c r="C1030" s="142">
        <v>465000</v>
      </c>
      <c r="D1030" s="141">
        <v>0</v>
      </c>
      <c r="E1030" s="139">
        <v>41537</v>
      </c>
      <c r="F1030" s="302"/>
      <c r="G1030" s="75" t="s">
        <v>80</v>
      </c>
      <c r="H1030" s="73" t="s">
        <v>82</v>
      </c>
      <c r="I1030" s="23"/>
      <c r="J1030" s="23"/>
      <c r="K1030" s="23"/>
      <c r="L1030" s="37"/>
      <c r="M1030" s="38"/>
      <c r="N1030" s="6"/>
      <c r="O1030" s="12"/>
      <c r="P1030" s="39"/>
      <c r="Q1030" s="6"/>
      <c r="R1030" s="16"/>
      <c r="S1030" s="40"/>
      <c r="T1030" s="37"/>
      <c r="U1030" s="38"/>
      <c r="V1030" s="6"/>
      <c r="W1030" s="12"/>
      <c r="X1030" s="39"/>
      <c r="Y1030" s="6"/>
      <c r="Z1030" s="16"/>
      <c r="AA1030" s="40"/>
      <c r="AB1030" s="37"/>
      <c r="AC1030" s="38"/>
      <c r="AD1030" s="6"/>
      <c r="AE1030" s="12"/>
      <c r="AF1030" s="39"/>
      <c r="AG1030" s="6"/>
      <c r="AH1030" s="16"/>
      <c r="AI1030" s="40"/>
      <c r="AJ1030" s="37"/>
      <c r="AK1030" s="38"/>
      <c r="AL1030" s="6"/>
      <c r="AM1030" s="12"/>
      <c r="AN1030" s="39"/>
      <c r="AO1030" s="6"/>
      <c r="AP1030" s="16"/>
      <c r="AQ1030" s="40"/>
      <c r="AR1030" s="37"/>
      <c r="AS1030" s="38"/>
      <c r="AT1030" s="6"/>
      <c r="AU1030" s="12"/>
      <c r="AV1030" s="39"/>
      <c r="AW1030" s="6"/>
      <c r="AX1030" s="16"/>
      <c r="AY1030" s="40"/>
      <c r="AZ1030" s="37"/>
      <c r="BA1030" s="38"/>
      <c r="BB1030" s="6"/>
      <c r="BC1030" s="12"/>
      <c r="BD1030" s="39"/>
      <c r="BE1030" s="6"/>
      <c r="BF1030" s="16"/>
      <c r="BG1030" s="40"/>
      <c r="BH1030" s="37"/>
      <c r="BI1030" s="38"/>
      <c r="BJ1030" s="6"/>
      <c r="BK1030" s="12"/>
      <c r="BL1030" s="39"/>
      <c r="BM1030" s="6"/>
      <c r="BN1030" s="16"/>
      <c r="BO1030" s="40"/>
      <c r="BP1030" s="37"/>
      <c r="BQ1030" s="38"/>
      <c r="BR1030" s="6"/>
      <c r="BS1030" s="12"/>
      <c r="BT1030" s="39"/>
      <c r="BU1030" s="6"/>
      <c r="BV1030" s="16"/>
      <c r="BW1030" s="40"/>
      <c r="BX1030" s="37"/>
      <c r="BY1030" s="38"/>
      <c r="BZ1030" s="6"/>
      <c r="CA1030" s="12"/>
      <c r="CB1030" s="39"/>
      <c r="CC1030" s="6"/>
      <c r="CD1030" s="16"/>
      <c r="CE1030" s="40"/>
      <c r="CF1030" s="37"/>
      <c r="CG1030" s="38"/>
      <c r="CH1030" s="6"/>
      <c r="CI1030" s="12"/>
      <c r="CJ1030" s="39"/>
      <c r="CK1030" s="6"/>
      <c r="CL1030" s="16"/>
      <c r="CM1030" s="40"/>
      <c r="CN1030" s="37"/>
      <c r="CO1030" s="38"/>
      <c r="CP1030" s="6"/>
      <c r="CQ1030" s="12"/>
      <c r="CR1030" s="39"/>
      <c r="CS1030" s="6"/>
      <c r="CT1030" s="16"/>
      <c r="CU1030" s="40"/>
      <c r="CV1030" s="37"/>
      <c r="CW1030" s="38"/>
      <c r="CX1030" s="6"/>
      <c r="CY1030" s="12"/>
      <c r="CZ1030" s="39"/>
      <c r="DA1030" s="6"/>
      <c r="DB1030" s="16"/>
      <c r="DC1030" s="40"/>
      <c r="DD1030" s="37"/>
      <c r="DE1030" s="38"/>
      <c r="DF1030" s="6"/>
      <c r="DG1030" s="12"/>
      <c r="DH1030" s="39"/>
      <c r="DI1030" s="6"/>
      <c r="DJ1030" s="16"/>
      <c r="DK1030" s="40"/>
      <c r="DL1030" s="37"/>
      <c r="DM1030" s="38"/>
      <c r="DN1030" s="6"/>
      <c r="DO1030" s="12"/>
      <c r="DP1030" s="39"/>
      <c r="DQ1030" s="6"/>
      <c r="DR1030" s="16"/>
      <c r="DS1030" s="40"/>
      <c r="DT1030" s="37"/>
      <c r="DU1030" s="38"/>
      <c r="DV1030" s="6"/>
      <c r="DW1030" s="12"/>
      <c r="DX1030" s="39"/>
      <c r="DY1030" s="6"/>
      <c r="DZ1030" s="16"/>
      <c r="EA1030" s="40"/>
      <c r="EB1030" s="37"/>
      <c r="EC1030" s="38"/>
      <c r="ED1030" s="6"/>
      <c r="EE1030" s="12"/>
      <c r="EF1030" s="39"/>
      <c r="EG1030" s="6"/>
      <c r="EH1030" s="16"/>
      <c r="EI1030" s="40"/>
      <c r="EJ1030" s="37"/>
      <c r="EK1030" s="38"/>
      <c r="EL1030" s="6"/>
      <c r="EM1030" s="12"/>
      <c r="EN1030" s="39"/>
      <c r="EO1030" s="6"/>
      <c r="EP1030" s="16"/>
      <c r="EQ1030" s="40"/>
      <c r="ER1030" s="37"/>
      <c r="ES1030" s="38"/>
      <c r="ET1030" s="6"/>
      <c r="EU1030" s="12"/>
      <c r="EV1030" s="39"/>
      <c r="EW1030" s="6"/>
      <c r="EX1030" s="16"/>
      <c r="EY1030" s="40"/>
      <c r="EZ1030" s="37"/>
      <c r="FA1030" s="38"/>
      <c r="FB1030" s="6"/>
      <c r="FC1030" s="12"/>
      <c r="FD1030" s="39"/>
      <c r="FE1030" s="6"/>
      <c r="FF1030" s="16"/>
      <c r="FG1030" s="40"/>
      <c r="FH1030" s="37"/>
      <c r="FI1030" s="38"/>
      <c r="FJ1030" s="6"/>
      <c r="FK1030" s="12"/>
      <c r="FL1030" s="39"/>
      <c r="FM1030" s="6"/>
      <c r="FN1030" s="16"/>
      <c r="FO1030" s="40"/>
      <c r="FP1030" s="37"/>
      <c r="FQ1030" s="38"/>
      <c r="FR1030" s="6"/>
      <c r="FS1030" s="12"/>
      <c r="FT1030" s="39"/>
      <c r="FU1030" s="6"/>
      <c r="FV1030" s="16"/>
      <c r="FW1030" s="40"/>
      <c r="FX1030" s="37"/>
      <c r="FY1030" s="38"/>
      <c r="FZ1030" s="6"/>
      <c r="GA1030" s="12"/>
      <c r="GB1030" s="39"/>
      <c r="GC1030" s="6"/>
      <c r="GD1030" s="16"/>
      <c r="GE1030" s="40"/>
      <c r="GF1030" s="37"/>
      <c r="GG1030" s="38"/>
      <c r="GH1030" s="6"/>
      <c r="GI1030" s="12"/>
      <c r="GJ1030" s="39"/>
      <c r="GK1030" s="6"/>
      <c r="GL1030" s="16"/>
      <c r="GM1030" s="40"/>
      <c r="GN1030" s="37"/>
      <c r="GO1030" s="38"/>
      <c r="GP1030" s="6"/>
      <c r="GQ1030" s="12"/>
      <c r="GR1030" s="39"/>
      <c r="GS1030" s="6"/>
      <c r="GT1030" s="16"/>
      <c r="GU1030" s="40"/>
      <c r="GV1030" s="37"/>
      <c r="GW1030" s="38"/>
      <c r="GX1030" s="6"/>
      <c r="GY1030" s="12"/>
      <c r="GZ1030" s="39"/>
      <c r="HA1030" s="6"/>
      <c r="HB1030" s="16"/>
      <c r="HC1030" s="40"/>
      <c r="HD1030" s="37"/>
      <c r="HE1030" s="38"/>
      <c r="HF1030" s="6"/>
      <c r="HG1030" s="12"/>
      <c r="HH1030" s="39"/>
      <c r="HI1030" s="6"/>
      <c r="HJ1030" s="16"/>
      <c r="HK1030" s="40"/>
      <c r="HL1030" s="37"/>
      <c r="HM1030" s="38"/>
      <c r="HN1030" s="6"/>
      <c r="HO1030" s="12"/>
      <c r="HP1030" s="39"/>
      <c r="HQ1030" s="6"/>
      <c r="HR1030" s="16"/>
      <c r="HS1030" s="40"/>
      <c r="HT1030" s="37"/>
      <c r="HU1030" s="38"/>
      <c r="HV1030" s="6"/>
      <c r="HW1030" s="12"/>
      <c r="HX1030" s="39"/>
      <c r="HY1030" s="6"/>
      <c r="HZ1030" s="16"/>
      <c r="IA1030" s="40"/>
      <c r="IB1030" s="37"/>
      <c r="IC1030" s="38"/>
      <c r="ID1030" s="6"/>
      <c r="IE1030" s="12"/>
      <c r="IF1030" s="39"/>
      <c r="IG1030" s="6"/>
      <c r="IH1030" s="16"/>
      <c r="II1030" s="40"/>
      <c r="IJ1030" s="37"/>
      <c r="IK1030" s="38"/>
      <c r="IL1030" s="6"/>
      <c r="IM1030" s="12"/>
      <c r="IN1030" s="39"/>
      <c r="IO1030" s="6"/>
      <c r="IP1030" s="16"/>
      <c r="IQ1030" s="40"/>
      <c r="IR1030" s="37"/>
      <c r="IS1030" s="38"/>
      <c r="IT1030" s="6"/>
      <c r="IU1030" s="12"/>
      <c r="IV1030" s="39"/>
    </row>
    <row r="1031" spans="1:256" s="6" customFormat="1" ht="71.25" customHeight="1">
      <c r="A1031" s="86">
        <v>20</v>
      </c>
      <c r="B1031" s="67" t="s">
        <v>518</v>
      </c>
      <c r="C1031" s="141">
        <v>92700</v>
      </c>
      <c r="D1031" s="141">
        <v>92700</v>
      </c>
      <c r="E1031" s="139">
        <v>42333</v>
      </c>
      <c r="F1031" s="302" t="s">
        <v>2619</v>
      </c>
      <c r="G1031" s="75" t="s">
        <v>80</v>
      </c>
      <c r="H1031" s="73" t="s">
        <v>82</v>
      </c>
      <c r="I1031" s="23"/>
      <c r="J1031" s="23"/>
      <c r="K1031" s="23"/>
      <c r="L1031" s="41"/>
      <c r="M1031" s="38"/>
      <c r="O1031" s="12"/>
      <c r="P1031" s="39"/>
      <c r="R1031" s="16"/>
      <c r="S1031" s="40"/>
      <c r="T1031" s="41"/>
      <c r="U1031" s="38"/>
      <c r="W1031" s="12"/>
      <c r="X1031" s="39"/>
      <c r="Z1031" s="16"/>
      <c r="AA1031" s="40"/>
      <c r="AB1031" s="41"/>
      <c r="AC1031" s="38"/>
      <c r="AE1031" s="12"/>
      <c r="AF1031" s="39"/>
      <c r="AH1031" s="16"/>
      <c r="AI1031" s="40"/>
      <c r="AJ1031" s="41"/>
      <c r="AK1031" s="38"/>
      <c r="AM1031" s="12"/>
      <c r="AN1031" s="39"/>
      <c r="AP1031" s="16"/>
      <c r="AQ1031" s="40"/>
      <c r="AR1031" s="41"/>
      <c r="AS1031" s="38"/>
      <c r="AU1031" s="12"/>
      <c r="AV1031" s="39"/>
      <c r="AX1031" s="16"/>
      <c r="AY1031" s="40"/>
      <c r="AZ1031" s="41"/>
      <c r="BA1031" s="38"/>
      <c r="BC1031" s="12"/>
      <c r="BD1031" s="39"/>
      <c r="BF1031" s="16"/>
      <c r="BG1031" s="40"/>
      <c r="BH1031" s="41"/>
      <c r="BI1031" s="38"/>
      <c r="BK1031" s="12"/>
      <c r="BL1031" s="39"/>
      <c r="BN1031" s="16"/>
      <c r="BO1031" s="40"/>
      <c r="BP1031" s="41"/>
      <c r="BQ1031" s="38"/>
      <c r="BS1031" s="12"/>
      <c r="BT1031" s="39"/>
      <c r="BV1031" s="16"/>
      <c r="BW1031" s="40"/>
      <c r="BX1031" s="41"/>
      <c r="BY1031" s="38"/>
      <c r="CA1031" s="12"/>
      <c r="CB1031" s="39"/>
      <c r="CD1031" s="16"/>
      <c r="CE1031" s="40"/>
      <c r="CF1031" s="41"/>
      <c r="CG1031" s="38"/>
      <c r="CI1031" s="12"/>
      <c r="CJ1031" s="39"/>
      <c r="CL1031" s="16"/>
      <c r="CM1031" s="40"/>
      <c r="CN1031" s="41"/>
      <c r="CO1031" s="38"/>
      <c r="CQ1031" s="12"/>
      <c r="CR1031" s="39"/>
      <c r="CT1031" s="16"/>
      <c r="CU1031" s="40"/>
      <c r="CV1031" s="41"/>
      <c r="CW1031" s="38"/>
      <c r="CY1031" s="12"/>
      <c r="CZ1031" s="39"/>
      <c r="DB1031" s="16"/>
      <c r="DC1031" s="40"/>
      <c r="DD1031" s="41"/>
      <c r="DE1031" s="38"/>
      <c r="DG1031" s="12"/>
      <c r="DH1031" s="39"/>
      <c r="DJ1031" s="16"/>
      <c r="DK1031" s="40"/>
      <c r="DL1031" s="41"/>
      <c r="DM1031" s="38"/>
      <c r="DO1031" s="12"/>
      <c r="DP1031" s="39"/>
      <c r="DR1031" s="16"/>
      <c r="DS1031" s="40"/>
      <c r="DT1031" s="41"/>
      <c r="DU1031" s="38"/>
      <c r="DW1031" s="12"/>
      <c r="DX1031" s="39"/>
      <c r="DZ1031" s="16"/>
      <c r="EA1031" s="40"/>
      <c r="EB1031" s="41"/>
      <c r="EC1031" s="38"/>
      <c r="EE1031" s="12"/>
      <c r="EF1031" s="39"/>
      <c r="EH1031" s="16"/>
      <c r="EI1031" s="40"/>
      <c r="EJ1031" s="41"/>
      <c r="EK1031" s="38"/>
      <c r="EM1031" s="12"/>
      <c r="EN1031" s="39"/>
      <c r="EP1031" s="16"/>
      <c r="EQ1031" s="40"/>
      <c r="ER1031" s="41"/>
      <c r="ES1031" s="38"/>
      <c r="EU1031" s="12"/>
      <c r="EV1031" s="39"/>
      <c r="EX1031" s="16"/>
      <c r="EY1031" s="40"/>
      <c r="EZ1031" s="41"/>
      <c r="FA1031" s="38"/>
      <c r="FC1031" s="12"/>
      <c r="FD1031" s="39"/>
      <c r="FF1031" s="16"/>
      <c r="FG1031" s="40"/>
      <c r="FH1031" s="41"/>
      <c r="FI1031" s="38"/>
      <c r="FK1031" s="12"/>
      <c r="FL1031" s="39"/>
      <c r="FN1031" s="16"/>
      <c r="FO1031" s="40"/>
      <c r="FP1031" s="41"/>
      <c r="FQ1031" s="38"/>
      <c r="FS1031" s="12"/>
      <c r="FT1031" s="39"/>
      <c r="FV1031" s="16"/>
      <c r="FW1031" s="40"/>
      <c r="FX1031" s="41"/>
      <c r="FY1031" s="38"/>
      <c r="GA1031" s="12"/>
      <c r="GB1031" s="39"/>
      <c r="GD1031" s="16"/>
      <c r="GE1031" s="40"/>
      <c r="GF1031" s="41"/>
      <c r="GG1031" s="38"/>
      <c r="GI1031" s="12"/>
      <c r="GJ1031" s="39"/>
      <c r="GL1031" s="16"/>
      <c r="GM1031" s="40"/>
      <c r="GN1031" s="41"/>
      <c r="GO1031" s="38"/>
      <c r="GQ1031" s="12"/>
      <c r="GR1031" s="39"/>
      <c r="GT1031" s="16"/>
      <c r="GU1031" s="40"/>
      <c r="GV1031" s="41"/>
      <c r="GW1031" s="38"/>
      <c r="GY1031" s="12"/>
      <c r="GZ1031" s="39"/>
      <c r="HB1031" s="16"/>
      <c r="HC1031" s="40"/>
      <c r="HD1031" s="41"/>
      <c r="HE1031" s="38"/>
      <c r="HG1031" s="12"/>
      <c r="HH1031" s="39"/>
      <c r="HJ1031" s="16"/>
      <c r="HK1031" s="40"/>
      <c r="HL1031" s="41"/>
      <c r="HM1031" s="38"/>
      <c r="HO1031" s="12"/>
      <c r="HP1031" s="39"/>
      <c r="HR1031" s="16"/>
      <c r="HS1031" s="40"/>
      <c r="HT1031" s="41"/>
      <c r="HU1031" s="38"/>
      <c r="HW1031" s="12"/>
      <c r="HX1031" s="39"/>
      <c r="HZ1031" s="16"/>
      <c r="IA1031" s="40"/>
      <c r="IB1031" s="41"/>
      <c r="IC1031" s="38"/>
      <c r="IE1031" s="12"/>
      <c r="IF1031" s="39"/>
      <c r="IH1031" s="16"/>
      <c r="II1031" s="40"/>
      <c r="IJ1031" s="41"/>
      <c r="IK1031" s="38"/>
      <c r="IM1031" s="12"/>
      <c r="IN1031" s="39"/>
      <c r="IP1031" s="16"/>
      <c r="IQ1031" s="40"/>
      <c r="IR1031" s="41"/>
      <c r="IS1031" s="38"/>
      <c r="IU1031" s="12"/>
      <c r="IV1031" s="39"/>
    </row>
    <row r="1032" spans="1:256" s="6" customFormat="1" ht="67.5" customHeight="1">
      <c r="A1032" s="86">
        <v>21</v>
      </c>
      <c r="B1032" s="67" t="s">
        <v>519</v>
      </c>
      <c r="C1032" s="141">
        <v>8000</v>
      </c>
      <c r="D1032" s="141">
        <v>8000</v>
      </c>
      <c r="E1032" s="139">
        <v>42333</v>
      </c>
      <c r="F1032" s="302"/>
      <c r="G1032" s="75" t="s">
        <v>80</v>
      </c>
      <c r="H1032" s="73" t="s">
        <v>82</v>
      </c>
      <c r="I1032" s="23"/>
      <c r="J1032" s="23"/>
      <c r="K1032" s="23"/>
      <c r="L1032" s="41"/>
      <c r="M1032" s="38"/>
      <c r="O1032" s="12"/>
      <c r="P1032" s="39"/>
      <c r="R1032" s="16"/>
      <c r="S1032" s="40"/>
      <c r="T1032" s="41"/>
      <c r="U1032" s="38"/>
      <c r="W1032" s="12"/>
      <c r="X1032" s="39"/>
      <c r="Z1032" s="16"/>
      <c r="AA1032" s="40"/>
      <c r="AB1032" s="41"/>
      <c r="AC1032" s="38"/>
      <c r="AE1032" s="12"/>
      <c r="AF1032" s="39"/>
      <c r="AH1032" s="16"/>
      <c r="AI1032" s="40"/>
      <c r="AJ1032" s="41"/>
      <c r="AK1032" s="38"/>
      <c r="AM1032" s="12"/>
      <c r="AN1032" s="39"/>
      <c r="AP1032" s="16"/>
      <c r="AQ1032" s="40"/>
      <c r="AR1032" s="41"/>
      <c r="AS1032" s="38"/>
      <c r="AU1032" s="12"/>
      <c r="AV1032" s="39"/>
      <c r="AX1032" s="16"/>
      <c r="AY1032" s="40"/>
      <c r="AZ1032" s="41"/>
      <c r="BA1032" s="38"/>
      <c r="BC1032" s="12"/>
      <c r="BD1032" s="39"/>
      <c r="BF1032" s="16"/>
      <c r="BG1032" s="40"/>
      <c r="BH1032" s="41"/>
      <c r="BI1032" s="38"/>
      <c r="BK1032" s="12"/>
      <c r="BL1032" s="39"/>
      <c r="BN1032" s="16"/>
      <c r="BO1032" s="40"/>
      <c r="BP1032" s="41"/>
      <c r="BQ1032" s="38"/>
      <c r="BS1032" s="12"/>
      <c r="BT1032" s="39"/>
      <c r="BV1032" s="16"/>
      <c r="BW1032" s="40"/>
      <c r="BX1032" s="41"/>
      <c r="BY1032" s="38"/>
      <c r="CA1032" s="12"/>
      <c r="CB1032" s="39"/>
      <c r="CD1032" s="16"/>
      <c r="CE1032" s="40"/>
      <c r="CF1032" s="41"/>
      <c r="CG1032" s="38"/>
      <c r="CI1032" s="12"/>
      <c r="CJ1032" s="39"/>
      <c r="CL1032" s="16"/>
      <c r="CM1032" s="40"/>
      <c r="CN1032" s="41"/>
      <c r="CO1032" s="38"/>
      <c r="CQ1032" s="12"/>
      <c r="CR1032" s="39"/>
      <c r="CT1032" s="16"/>
      <c r="CU1032" s="40"/>
      <c r="CV1032" s="41"/>
      <c r="CW1032" s="38"/>
      <c r="CY1032" s="12"/>
      <c r="CZ1032" s="39"/>
      <c r="DB1032" s="16"/>
      <c r="DC1032" s="40"/>
      <c r="DD1032" s="41"/>
      <c r="DE1032" s="38"/>
      <c r="DG1032" s="12"/>
      <c r="DH1032" s="39"/>
      <c r="DJ1032" s="16"/>
      <c r="DK1032" s="40"/>
      <c r="DL1032" s="41"/>
      <c r="DM1032" s="38"/>
      <c r="DO1032" s="12"/>
      <c r="DP1032" s="39"/>
      <c r="DR1032" s="16"/>
      <c r="DS1032" s="40"/>
      <c r="DT1032" s="41"/>
      <c r="DU1032" s="38"/>
      <c r="DW1032" s="12"/>
      <c r="DX1032" s="39"/>
      <c r="DZ1032" s="16"/>
      <c r="EA1032" s="40"/>
      <c r="EB1032" s="41"/>
      <c r="EC1032" s="38"/>
      <c r="EE1032" s="12"/>
      <c r="EF1032" s="39"/>
      <c r="EH1032" s="16"/>
      <c r="EI1032" s="40"/>
      <c r="EJ1032" s="41"/>
      <c r="EK1032" s="38"/>
      <c r="EM1032" s="12"/>
      <c r="EN1032" s="39"/>
      <c r="EP1032" s="16"/>
      <c r="EQ1032" s="40"/>
      <c r="ER1032" s="41"/>
      <c r="ES1032" s="38"/>
      <c r="EU1032" s="12"/>
      <c r="EV1032" s="39"/>
      <c r="EX1032" s="16"/>
      <c r="EY1032" s="40"/>
      <c r="EZ1032" s="41"/>
      <c r="FA1032" s="38"/>
      <c r="FC1032" s="12"/>
      <c r="FD1032" s="39"/>
      <c r="FF1032" s="16"/>
      <c r="FG1032" s="40"/>
      <c r="FH1032" s="41"/>
      <c r="FI1032" s="38"/>
      <c r="FK1032" s="12"/>
      <c r="FL1032" s="39"/>
      <c r="FN1032" s="16"/>
      <c r="FO1032" s="40"/>
      <c r="FP1032" s="41"/>
      <c r="FQ1032" s="38"/>
      <c r="FS1032" s="12"/>
      <c r="FT1032" s="39"/>
      <c r="FV1032" s="16"/>
      <c r="FW1032" s="40"/>
      <c r="FX1032" s="41"/>
      <c r="FY1032" s="38"/>
      <c r="GA1032" s="12"/>
      <c r="GB1032" s="39"/>
      <c r="GD1032" s="16"/>
      <c r="GE1032" s="40"/>
      <c r="GF1032" s="41"/>
      <c r="GG1032" s="38"/>
      <c r="GI1032" s="12"/>
      <c r="GJ1032" s="39"/>
      <c r="GL1032" s="16"/>
      <c r="GM1032" s="40"/>
      <c r="GN1032" s="41"/>
      <c r="GO1032" s="38"/>
      <c r="GQ1032" s="12"/>
      <c r="GR1032" s="39"/>
      <c r="GT1032" s="16"/>
      <c r="GU1032" s="40"/>
      <c r="GV1032" s="41"/>
      <c r="GW1032" s="38"/>
      <c r="GY1032" s="12"/>
      <c r="GZ1032" s="39"/>
      <c r="HB1032" s="16"/>
      <c r="HC1032" s="40"/>
      <c r="HD1032" s="41"/>
      <c r="HE1032" s="38"/>
      <c r="HG1032" s="12"/>
      <c r="HH1032" s="39"/>
      <c r="HJ1032" s="16"/>
      <c r="HK1032" s="40"/>
      <c r="HL1032" s="41"/>
      <c r="HM1032" s="38"/>
      <c r="HO1032" s="12"/>
      <c r="HP1032" s="39"/>
      <c r="HR1032" s="16"/>
      <c r="HS1032" s="40"/>
      <c r="HT1032" s="41"/>
      <c r="HU1032" s="38"/>
      <c r="HW1032" s="12"/>
      <c r="HX1032" s="39"/>
      <c r="HZ1032" s="16"/>
      <c r="IA1032" s="40"/>
      <c r="IB1032" s="41"/>
      <c r="IC1032" s="38"/>
      <c r="IE1032" s="12"/>
      <c r="IF1032" s="39"/>
      <c r="IH1032" s="16"/>
      <c r="II1032" s="40"/>
      <c r="IJ1032" s="41"/>
      <c r="IK1032" s="38"/>
      <c r="IM1032" s="12"/>
      <c r="IN1032" s="39"/>
      <c r="IP1032" s="16"/>
      <c r="IQ1032" s="40"/>
      <c r="IR1032" s="41"/>
      <c r="IS1032" s="38"/>
      <c r="IU1032" s="12"/>
      <c r="IV1032" s="39"/>
    </row>
    <row r="1033" spans="1:256" s="6" customFormat="1" ht="81" customHeight="1">
      <c r="A1033" s="86">
        <v>22</v>
      </c>
      <c r="B1033" s="67" t="s">
        <v>521</v>
      </c>
      <c r="C1033" s="141">
        <v>7800</v>
      </c>
      <c r="D1033" s="141">
        <v>7800</v>
      </c>
      <c r="E1033" s="139">
        <v>42333</v>
      </c>
      <c r="F1033" s="302"/>
      <c r="G1033" s="75" t="s">
        <v>80</v>
      </c>
      <c r="H1033" s="73" t="s">
        <v>82</v>
      </c>
      <c r="I1033" s="23"/>
      <c r="J1033" s="23"/>
      <c r="K1033" s="23"/>
      <c r="L1033" s="41"/>
      <c r="M1033" s="38"/>
      <c r="O1033" s="12"/>
      <c r="P1033" s="39"/>
      <c r="R1033" s="16"/>
      <c r="S1033" s="40"/>
      <c r="T1033" s="41"/>
      <c r="U1033" s="38"/>
      <c r="W1033" s="12"/>
      <c r="X1033" s="39"/>
      <c r="Z1033" s="16"/>
      <c r="AA1033" s="40"/>
      <c r="AB1033" s="41"/>
      <c r="AC1033" s="38"/>
      <c r="AE1033" s="12"/>
      <c r="AF1033" s="39"/>
      <c r="AH1033" s="16"/>
      <c r="AI1033" s="40"/>
      <c r="AJ1033" s="41"/>
      <c r="AK1033" s="38"/>
      <c r="AM1033" s="12"/>
      <c r="AN1033" s="39"/>
      <c r="AP1033" s="16"/>
      <c r="AQ1033" s="40"/>
      <c r="AR1033" s="41"/>
      <c r="AS1033" s="38"/>
      <c r="AU1033" s="12"/>
      <c r="AV1033" s="39"/>
      <c r="AX1033" s="16"/>
      <c r="AY1033" s="40"/>
      <c r="AZ1033" s="41"/>
      <c r="BA1033" s="38"/>
      <c r="BC1033" s="12"/>
      <c r="BD1033" s="39"/>
      <c r="BF1033" s="16"/>
      <c r="BG1033" s="40"/>
      <c r="BH1033" s="41"/>
      <c r="BI1033" s="38"/>
      <c r="BK1033" s="12"/>
      <c r="BL1033" s="39"/>
      <c r="BN1033" s="16"/>
      <c r="BO1033" s="40"/>
      <c r="BP1033" s="41"/>
      <c r="BQ1033" s="38"/>
      <c r="BS1033" s="12"/>
      <c r="BT1033" s="39"/>
      <c r="BV1033" s="16"/>
      <c r="BW1033" s="40"/>
      <c r="BX1033" s="41"/>
      <c r="BY1033" s="38"/>
      <c r="CA1033" s="12"/>
      <c r="CB1033" s="39"/>
      <c r="CD1033" s="16"/>
      <c r="CE1033" s="40"/>
      <c r="CF1033" s="41"/>
      <c r="CG1033" s="38"/>
      <c r="CI1033" s="12"/>
      <c r="CJ1033" s="39"/>
      <c r="CL1033" s="16"/>
      <c r="CM1033" s="40"/>
      <c r="CN1033" s="41"/>
      <c r="CO1033" s="38"/>
      <c r="CQ1033" s="12"/>
      <c r="CR1033" s="39"/>
      <c r="CT1033" s="16"/>
      <c r="CU1033" s="40"/>
      <c r="CV1033" s="41"/>
      <c r="CW1033" s="38"/>
      <c r="CY1033" s="12"/>
      <c r="CZ1033" s="39"/>
      <c r="DB1033" s="16"/>
      <c r="DC1033" s="40"/>
      <c r="DD1033" s="41"/>
      <c r="DE1033" s="38"/>
      <c r="DG1033" s="12"/>
      <c r="DH1033" s="39"/>
      <c r="DJ1033" s="16"/>
      <c r="DK1033" s="40"/>
      <c r="DL1033" s="41"/>
      <c r="DM1033" s="38"/>
      <c r="DO1033" s="12"/>
      <c r="DP1033" s="39"/>
      <c r="DR1033" s="16"/>
      <c r="DS1033" s="40"/>
      <c r="DT1033" s="41"/>
      <c r="DU1033" s="38"/>
      <c r="DW1033" s="12"/>
      <c r="DX1033" s="39"/>
      <c r="DZ1033" s="16"/>
      <c r="EA1033" s="40"/>
      <c r="EB1033" s="41"/>
      <c r="EC1033" s="38"/>
      <c r="EE1033" s="12"/>
      <c r="EF1033" s="39"/>
      <c r="EH1033" s="16"/>
      <c r="EI1033" s="40"/>
      <c r="EJ1033" s="41"/>
      <c r="EK1033" s="38"/>
      <c r="EM1033" s="12"/>
      <c r="EN1033" s="39"/>
      <c r="EP1033" s="16"/>
      <c r="EQ1033" s="40"/>
      <c r="ER1033" s="41"/>
      <c r="ES1033" s="38"/>
      <c r="EU1033" s="12"/>
      <c r="EV1033" s="39"/>
      <c r="EX1033" s="16"/>
      <c r="EY1033" s="40"/>
      <c r="EZ1033" s="41"/>
      <c r="FA1033" s="38"/>
      <c r="FC1033" s="12"/>
      <c r="FD1033" s="39"/>
      <c r="FF1033" s="16"/>
      <c r="FG1033" s="40"/>
      <c r="FH1033" s="41"/>
      <c r="FI1033" s="38"/>
      <c r="FK1033" s="12"/>
      <c r="FL1033" s="39"/>
      <c r="FN1033" s="16"/>
      <c r="FO1033" s="40"/>
      <c r="FP1033" s="41"/>
      <c r="FQ1033" s="38"/>
      <c r="FS1033" s="12"/>
      <c r="FT1033" s="39"/>
      <c r="FV1033" s="16"/>
      <c r="FW1033" s="40"/>
      <c r="FX1033" s="41"/>
      <c r="FY1033" s="38"/>
      <c r="GA1033" s="12"/>
      <c r="GB1033" s="39"/>
      <c r="GD1033" s="16"/>
      <c r="GE1033" s="40"/>
      <c r="GF1033" s="41"/>
      <c r="GG1033" s="38"/>
      <c r="GI1033" s="12"/>
      <c r="GJ1033" s="39"/>
      <c r="GL1033" s="16"/>
      <c r="GM1033" s="40"/>
      <c r="GN1033" s="41"/>
      <c r="GO1033" s="38"/>
      <c r="GQ1033" s="12"/>
      <c r="GR1033" s="39"/>
      <c r="GT1033" s="16"/>
      <c r="GU1033" s="40"/>
      <c r="GV1033" s="41"/>
      <c r="GW1033" s="38"/>
      <c r="GY1033" s="12"/>
      <c r="GZ1033" s="39"/>
      <c r="HB1033" s="16"/>
      <c r="HC1033" s="40"/>
      <c r="HD1033" s="41"/>
      <c r="HE1033" s="38"/>
      <c r="HG1033" s="12"/>
      <c r="HH1033" s="39"/>
      <c r="HJ1033" s="16"/>
      <c r="HK1033" s="40"/>
      <c r="HL1033" s="41"/>
      <c r="HM1033" s="38"/>
      <c r="HO1033" s="12"/>
      <c r="HP1033" s="39"/>
      <c r="HR1033" s="16"/>
      <c r="HS1033" s="40"/>
      <c r="HT1033" s="41"/>
      <c r="HU1033" s="38"/>
      <c r="HW1033" s="12"/>
      <c r="HX1033" s="39"/>
      <c r="HZ1033" s="16"/>
      <c r="IA1033" s="40"/>
      <c r="IB1033" s="41"/>
      <c r="IC1033" s="38"/>
      <c r="IE1033" s="12"/>
      <c r="IF1033" s="39"/>
      <c r="IH1033" s="16"/>
      <c r="II1033" s="40"/>
      <c r="IJ1033" s="41"/>
      <c r="IK1033" s="38"/>
      <c r="IM1033" s="12"/>
      <c r="IN1033" s="39"/>
      <c r="IP1033" s="16"/>
      <c r="IQ1033" s="40"/>
      <c r="IR1033" s="41"/>
      <c r="IS1033" s="38"/>
      <c r="IU1033" s="12"/>
      <c r="IV1033" s="39"/>
    </row>
    <row r="1034" spans="1:256" s="6" customFormat="1" ht="77.25" customHeight="1">
      <c r="A1034" s="86">
        <v>23</v>
      </c>
      <c r="B1034" s="67" t="s">
        <v>522</v>
      </c>
      <c r="C1034" s="141">
        <v>6700</v>
      </c>
      <c r="D1034" s="141">
        <v>6700</v>
      </c>
      <c r="E1034" s="139">
        <v>42333</v>
      </c>
      <c r="F1034" s="302"/>
      <c r="G1034" s="75" t="s">
        <v>80</v>
      </c>
      <c r="H1034" s="73" t="s">
        <v>82</v>
      </c>
      <c r="I1034" s="23"/>
      <c r="J1034" s="23"/>
      <c r="K1034" s="23"/>
      <c r="L1034" s="41"/>
      <c r="M1034" s="38"/>
      <c r="O1034" s="12"/>
      <c r="P1034" s="39"/>
      <c r="R1034" s="16"/>
      <c r="S1034" s="40"/>
      <c r="T1034" s="41"/>
      <c r="U1034" s="38"/>
      <c r="W1034" s="12"/>
      <c r="X1034" s="39"/>
      <c r="Z1034" s="16"/>
      <c r="AA1034" s="40"/>
      <c r="AB1034" s="41"/>
      <c r="AC1034" s="38"/>
      <c r="AE1034" s="12"/>
      <c r="AF1034" s="39"/>
      <c r="AH1034" s="16"/>
      <c r="AI1034" s="40"/>
      <c r="AJ1034" s="41"/>
      <c r="AK1034" s="38"/>
      <c r="AM1034" s="12"/>
      <c r="AN1034" s="39"/>
      <c r="AP1034" s="16"/>
      <c r="AQ1034" s="40"/>
      <c r="AR1034" s="41"/>
      <c r="AS1034" s="38"/>
      <c r="AU1034" s="12"/>
      <c r="AV1034" s="39"/>
      <c r="AX1034" s="16"/>
      <c r="AY1034" s="40"/>
      <c r="AZ1034" s="41"/>
      <c r="BA1034" s="38"/>
      <c r="BC1034" s="12"/>
      <c r="BD1034" s="39"/>
      <c r="BF1034" s="16"/>
      <c r="BG1034" s="40"/>
      <c r="BH1034" s="41"/>
      <c r="BI1034" s="38"/>
      <c r="BK1034" s="12"/>
      <c r="BL1034" s="39"/>
      <c r="BN1034" s="16"/>
      <c r="BO1034" s="40"/>
      <c r="BP1034" s="41"/>
      <c r="BQ1034" s="38"/>
      <c r="BS1034" s="12"/>
      <c r="BT1034" s="39"/>
      <c r="BV1034" s="16"/>
      <c r="BW1034" s="40"/>
      <c r="BX1034" s="41"/>
      <c r="BY1034" s="38"/>
      <c r="CA1034" s="12"/>
      <c r="CB1034" s="39"/>
      <c r="CD1034" s="16"/>
      <c r="CE1034" s="40"/>
      <c r="CF1034" s="41"/>
      <c r="CG1034" s="38"/>
      <c r="CI1034" s="12"/>
      <c r="CJ1034" s="39"/>
      <c r="CL1034" s="16"/>
      <c r="CM1034" s="40"/>
      <c r="CN1034" s="41"/>
      <c r="CO1034" s="38"/>
      <c r="CQ1034" s="12"/>
      <c r="CR1034" s="39"/>
      <c r="CT1034" s="16"/>
      <c r="CU1034" s="40"/>
      <c r="CV1034" s="41"/>
      <c r="CW1034" s="38"/>
      <c r="CY1034" s="12"/>
      <c r="CZ1034" s="39"/>
      <c r="DB1034" s="16"/>
      <c r="DC1034" s="40"/>
      <c r="DD1034" s="41"/>
      <c r="DE1034" s="38"/>
      <c r="DG1034" s="12"/>
      <c r="DH1034" s="39"/>
      <c r="DJ1034" s="16"/>
      <c r="DK1034" s="40"/>
      <c r="DL1034" s="41"/>
      <c r="DM1034" s="38"/>
      <c r="DO1034" s="12"/>
      <c r="DP1034" s="39"/>
      <c r="DR1034" s="16"/>
      <c r="DS1034" s="40"/>
      <c r="DT1034" s="41"/>
      <c r="DU1034" s="38"/>
      <c r="DW1034" s="12"/>
      <c r="DX1034" s="39"/>
      <c r="DZ1034" s="16"/>
      <c r="EA1034" s="40"/>
      <c r="EB1034" s="41"/>
      <c r="EC1034" s="38"/>
      <c r="EE1034" s="12"/>
      <c r="EF1034" s="39"/>
      <c r="EH1034" s="16"/>
      <c r="EI1034" s="40"/>
      <c r="EJ1034" s="41"/>
      <c r="EK1034" s="38"/>
      <c r="EM1034" s="12"/>
      <c r="EN1034" s="39"/>
      <c r="EP1034" s="16"/>
      <c r="EQ1034" s="40"/>
      <c r="ER1034" s="41"/>
      <c r="ES1034" s="38"/>
      <c r="EU1034" s="12"/>
      <c r="EV1034" s="39"/>
      <c r="EX1034" s="16"/>
      <c r="EY1034" s="40"/>
      <c r="EZ1034" s="41"/>
      <c r="FA1034" s="38"/>
      <c r="FC1034" s="12"/>
      <c r="FD1034" s="39"/>
      <c r="FF1034" s="16"/>
      <c r="FG1034" s="40"/>
      <c r="FH1034" s="41"/>
      <c r="FI1034" s="38"/>
      <c r="FK1034" s="12"/>
      <c r="FL1034" s="39"/>
      <c r="FN1034" s="16"/>
      <c r="FO1034" s="40"/>
      <c r="FP1034" s="41"/>
      <c r="FQ1034" s="38"/>
      <c r="FS1034" s="12"/>
      <c r="FT1034" s="39"/>
      <c r="FV1034" s="16"/>
      <c r="FW1034" s="40"/>
      <c r="FX1034" s="41"/>
      <c r="FY1034" s="38"/>
      <c r="GA1034" s="12"/>
      <c r="GB1034" s="39"/>
      <c r="GD1034" s="16"/>
      <c r="GE1034" s="40"/>
      <c r="GF1034" s="41"/>
      <c r="GG1034" s="38"/>
      <c r="GI1034" s="12"/>
      <c r="GJ1034" s="39"/>
      <c r="GL1034" s="16"/>
      <c r="GM1034" s="40"/>
      <c r="GN1034" s="41"/>
      <c r="GO1034" s="38"/>
      <c r="GQ1034" s="12"/>
      <c r="GR1034" s="39"/>
      <c r="GT1034" s="16"/>
      <c r="GU1034" s="40"/>
      <c r="GV1034" s="41"/>
      <c r="GW1034" s="38"/>
      <c r="GY1034" s="12"/>
      <c r="GZ1034" s="39"/>
      <c r="HB1034" s="16"/>
      <c r="HC1034" s="40"/>
      <c r="HD1034" s="41"/>
      <c r="HE1034" s="38"/>
      <c r="HG1034" s="12"/>
      <c r="HH1034" s="39"/>
      <c r="HJ1034" s="16"/>
      <c r="HK1034" s="40"/>
      <c r="HL1034" s="41"/>
      <c r="HM1034" s="38"/>
      <c r="HO1034" s="12"/>
      <c r="HP1034" s="39"/>
      <c r="HR1034" s="16"/>
      <c r="HS1034" s="40"/>
      <c r="HT1034" s="41"/>
      <c r="HU1034" s="38"/>
      <c r="HW1034" s="12"/>
      <c r="HX1034" s="39"/>
      <c r="HZ1034" s="16"/>
      <c r="IA1034" s="40"/>
      <c r="IB1034" s="41"/>
      <c r="IC1034" s="38"/>
      <c r="IE1034" s="12"/>
      <c r="IF1034" s="39"/>
      <c r="IH1034" s="16"/>
      <c r="II1034" s="40"/>
      <c r="IJ1034" s="41"/>
      <c r="IK1034" s="38"/>
      <c r="IM1034" s="12"/>
      <c r="IN1034" s="39"/>
      <c r="IP1034" s="16"/>
      <c r="IQ1034" s="40"/>
      <c r="IR1034" s="41"/>
      <c r="IS1034" s="38"/>
      <c r="IU1034" s="12"/>
      <c r="IV1034" s="39"/>
    </row>
    <row r="1035" spans="1:256" s="6" customFormat="1" ht="82.5" customHeight="1">
      <c r="A1035" s="86">
        <v>24</v>
      </c>
      <c r="B1035" s="67" t="s">
        <v>522</v>
      </c>
      <c r="C1035" s="141">
        <v>6700</v>
      </c>
      <c r="D1035" s="141">
        <v>6700</v>
      </c>
      <c r="E1035" s="139">
        <v>42333</v>
      </c>
      <c r="F1035" s="302"/>
      <c r="G1035" s="75" t="s">
        <v>80</v>
      </c>
      <c r="H1035" s="73" t="s">
        <v>82</v>
      </c>
      <c r="I1035" s="23"/>
      <c r="J1035" s="23"/>
      <c r="K1035" s="23"/>
      <c r="L1035" s="41"/>
      <c r="M1035" s="38"/>
      <c r="O1035" s="12"/>
      <c r="P1035" s="39"/>
      <c r="R1035" s="16"/>
      <c r="S1035" s="40"/>
      <c r="T1035" s="41"/>
      <c r="U1035" s="38"/>
      <c r="W1035" s="12"/>
      <c r="X1035" s="39"/>
      <c r="Z1035" s="16"/>
      <c r="AA1035" s="40"/>
      <c r="AB1035" s="41"/>
      <c r="AC1035" s="38"/>
      <c r="AE1035" s="12"/>
      <c r="AF1035" s="39"/>
      <c r="AH1035" s="16"/>
      <c r="AI1035" s="40"/>
      <c r="AJ1035" s="41"/>
      <c r="AK1035" s="38"/>
      <c r="AM1035" s="12"/>
      <c r="AN1035" s="39"/>
      <c r="AP1035" s="16"/>
      <c r="AQ1035" s="40"/>
      <c r="AR1035" s="41"/>
      <c r="AS1035" s="38"/>
      <c r="AU1035" s="12"/>
      <c r="AV1035" s="39"/>
      <c r="AX1035" s="16"/>
      <c r="AY1035" s="40"/>
      <c r="AZ1035" s="41"/>
      <c r="BA1035" s="38"/>
      <c r="BC1035" s="12"/>
      <c r="BD1035" s="39"/>
      <c r="BF1035" s="16"/>
      <c r="BG1035" s="40"/>
      <c r="BH1035" s="41"/>
      <c r="BI1035" s="38"/>
      <c r="BK1035" s="12"/>
      <c r="BL1035" s="39"/>
      <c r="BN1035" s="16"/>
      <c r="BO1035" s="40"/>
      <c r="BP1035" s="41"/>
      <c r="BQ1035" s="38"/>
      <c r="BS1035" s="12"/>
      <c r="BT1035" s="39"/>
      <c r="BV1035" s="16"/>
      <c r="BW1035" s="40"/>
      <c r="BX1035" s="41"/>
      <c r="BY1035" s="38"/>
      <c r="CA1035" s="12"/>
      <c r="CB1035" s="39"/>
      <c r="CD1035" s="16"/>
      <c r="CE1035" s="40"/>
      <c r="CF1035" s="41"/>
      <c r="CG1035" s="38"/>
      <c r="CI1035" s="12"/>
      <c r="CJ1035" s="39"/>
      <c r="CL1035" s="16"/>
      <c r="CM1035" s="40"/>
      <c r="CN1035" s="41"/>
      <c r="CO1035" s="38"/>
      <c r="CQ1035" s="12"/>
      <c r="CR1035" s="39"/>
      <c r="CT1035" s="16"/>
      <c r="CU1035" s="40"/>
      <c r="CV1035" s="41"/>
      <c r="CW1035" s="38"/>
      <c r="CY1035" s="12"/>
      <c r="CZ1035" s="39"/>
      <c r="DB1035" s="16"/>
      <c r="DC1035" s="40"/>
      <c r="DD1035" s="41"/>
      <c r="DE1035" s="38"/>
      <c r="DG1035" s="12"/>
      <c r="DH1035" s="39"/>
      <c r="DJ1035" s="16"/>
      <c r="DK1035" s="40"/>
      <c r="DL1035" s="41"/>
      <c r="DM1035" s="38"/>
      <c r="DO1035" s="12"/>
      <c r="DP1035" s="39"/>
      <c r="DR1035" s="16"/>
      <c r="DS1035" s="40"/>
      <c r="DT1035" s="41"/>
      <c r="DU1035" s="38"/>
      <c r="DW1035" s="12"/>
      <c r="DX1035" s="39"/>
      <c r="DZ1035" s="16"/>
      <c r="EA1035" s="40"/>
      <c r="EB1035" s="41"/>
      <c r="EC1035" s="38"/>
      <c r="EE1035" s="12"/>
      <c r="EF1035" s="39"/>
      <c r="EH1035" s="16"/>
      <c r="EI1035" s="40"/>
      <c r="EJ1035" s="41"/>
      <c r="EK1035" s="38"/>
      <c r="EM1035" s="12"/>
      <c r="EN1035" s="39"/>
      <c r="EP1035" s="16"/>
      <c r="EQ1035" s="40"/>
      <c r="ER1035" s="41"/>
      <c r="ES1035" s="38"/>
      <c r="EU1035" s="12"/>
      <c r="EV1035" s="39"/>
      <c r="EX1035" s="16"/>
      <c r="EY1035" s="40"/>
      <c r="EZ1035" s="41"/>
      <c r="FA1035" s="38"/>
      <c r="FC1035" s="12"/>
      <c r="FD1035" s="39"/>
      <c r="FF1035" s="16"/>
      <c r="FG1035" s="40"/>
      <c r="FH1035" s="41"/>
      <c r="FI1035" s="38"/>
      <c r="FK1035" s="12"/>
      <c r="FL1035" s="39"/>
      <c r="FN1035" s="16"/>
      <c r="FO1035" s="40"/>
      <c r="FP1035" s="41"/>
      <c r="FQ1035" s="38"/>
      <c r="FS1035" s="12"/>
      <c r="FT1035" s="39"/>
      <c r="FV1035" s="16"/>
      <c r="FW1035" s="40"/>
      <c r="FX1035" s="41"/>
      <c r="FY1035" s="38"/>
      <c r="GA1035" s="12"/>
      <c r="GB1035" s="39"/>
      <c r="GD1035" s="16"/>
      <c r="GE1035" s="40"/>
      <c r="GF1035" s="41"/>
      <c r="GG1035" s="38"/>
      <c r="GI1035" s="12"/>
      <c r="GJ1035" s="39"/>
      <c r="GL1035" s="16"/>
      <c r="GM1035" s="40"/>
      <c r="GN1035" s="41"/>
      <c r="GO1035" s="38"/>
      <c r="GQ1035" s="12"/>
      <c r="GR1035" s="39"/>
      <c r="GT1035" s="16"/>
      <c r="GU1035" s="40"/>
      <c r="GV1035" s="41"/>
      <c r="GW1035" s="38"/>
      <c r="GY1035" s="12"/>
      <c r="GZ1035" s="39"/>
      <c r="HB1035" s="16"/>
      <c r="HC1035" s="40"/>
      <c r="HD1035" s="41"/>
      <c r="HE1035" s="38"/>
      <c r="HG1035" s="12"/>
      <c r="HH1035" s="39"/>
      <c r="HJ1035" s="16"/>
      <c r="HK1035" s="40"/>
      <c r="HL1035" s="41"/>
      <c r="HM1035" s="38"/>
      <c r="HO1035" s="12"/>
      <c r="HP1035" s="39"/>
      <c r="HR1035" s="16"/>
      <c r="HS1035" s="40"/>
      <c r="HT1035" s="41"/>
      <c r="HU1035" s="38"/>
      <c r="HW1035" s="12"/>
      <c r="HX1035" s="39"/>
      <c r="HZ1035" s="16"/>
      <c r="IA1035" s="40"/>
      <c r="IB1035" s="41"/>
      <c r="IC1035" s="38"/>
      <c r="IE1035" s="12"/>
      <c r="IF1035" s="39"/>
      <c r="IH1035" s="16"/>
      <c r="II1035" s="40"/>
      <c r="IJ1035" s="41"/>
      <c r="IK1035" s="38"/>
      <c r="IM1035" s="12"/>
      <c r="IN1035" s="39"/>
      <c r="IP1035" s="16"/>
      <c r="IQ1035" s="40"/>
      <c r="IR1035" s="41"/>
      <c r="IS1035" s="38"/>
      <c r="IU1035" s="12"/>
      <c r="IV1035" s="39"/>
    </row>
    <row r="1036" spans="1:256" s="6" customFormat="1" ht="87" customHeight="1">
      <c r="A1036" s="86">
        <v>25</v>
      </c>
      <c r="B1036" s="67" t="s">
        <v>522</v>
      </c>
      <c r="C1036" s="141">
        <v>6700</v>
      </c>
      <c r="D1036" s="141">
        <v>6700</v>
      </c>
      <c r="E1036" s="139">
        <v>42333</v>
      </c>
      <c r="F1036" s="302"/>
      <c r="G1036" s="75" t="s">
        <v>80</v>
      </c>
      <c r="H1036" s="73" t="s">
        <v>82</v>
      </c>
      <c r="I1036" s="23"/>
      <c r="J1036" s="23"/>
      <c r="K1036" s="23"/>
      <c r="L1036" s="41"/>
      <c r="M1036" s="38"/>
      <c r="O1036" s="12"/>
      <c r="P1036" s="39"/>
      <c r="R1036" s="16"/>
      <c r="S1036" s="40"/>
      <c r="T1036" s="41"/>
      <c r="U1036" s="38"/>
      <c r="W1036" s="12"/>
      <c r="X1036" s="39"/>
      <c r="Z1036" s="16"/>
      <c r="AA1036" s="40"/>
      <c r="AB1036" s="41"/>
      <c r="AC1036" s="38"/>
      <c r="AE1036" s="12"/>
      <c r="AF1036" s="39"/>
      <c r="AH1036" s="16"/>
      <c r="AI1036" s="40"/>
      <c r="AJ1036" s="41"/>
      <c r="AK1036" s="38"/>
      <c r="AM1036" s="12"/>
      <c r="AN1036" s="39"/>
      <c r="AP1036" s="16"/>
      <c r="AQ1036" s="40"/>
      <c r="AR1036" s="41"/>
      <c r="AS1036" s="38"/>
      <c r="AU1036" s="12"/>
      <c r="AV1036" s="39"/>
      <c r="AX1036" s="16"/>
      <c r="AY1036" s="40"/>
      <c r="AZ1036" s="41"/>
      <c r="BA1036" s="38"/>
      <c r="BC1036" s="12"/>
      <c r="BD1036" s="39"/>
      <c r="BF1036" s="16"/>
      <c r="BG1036" s="40"/>
      <c r="BH1036" s="41"/>
      <c r="BI1036" s="38"/>
      <c r="BK1036" s="12"/>
      <c r="BL1036" s="39"/>
      <c r="BN1036" s="16"/>
      <c r="BO1036" s="40"/>
      <c r="BP1036" s="41"/>
      <c r="BQ1036" s="38"/>
      <c r="BS1036" s="12"/>
      <c r="BT1036" s="39"/>
      <c r="BV1036" s="16"/>
      <c r="BW1036" s="40"/>
      <c r="BX1036" s="41"/>
      <c r="BY1036" s="38"/>
      <c r="CA1036" s="12"/>
      <c r="CB1036" s="39"/>
      <c r="CD1036" s="16"/>
      <c r="CE1036" s="40"/>
      <c r="CF1036" s="41"/>
      <c r="CG1036" s="38"/>
      <c r="CI1036" s="12"/>
      <c r="CJ1036" s="39"/>
      <c r="CL1036" s="16"/>
      <c r="CM1036" s="40"/>
      <c r="CN1036" s="41"/>
      <c r="CO1036" s="38"/>
      <c r="CQ1036" s="12"/>
      <c r="CR1036" s="39"/>
      <c r="CT1036" s="16"/>
      <c r="CU1036" s="40"/>
      <c r="CV1036" s="41"/>
      <c r="CW1036" s="38"/>
      <c r="CY1036" s="12"/>
      <c r="CZ1036" s="39"/>
      <c r="DB1036" s="16"/>
      <c r="DC1036" s="40"/>
      <c r="DD1036" s="41"/>
      <c r="DE1036" s="38"/>
      <c r="DG1036" s="12"/>
      <c r="DH1036" s="39"/>
      <c r="DJ1036" s="16"/>
      <c r="DK1036" s="40"/>
      <c r="DL1036" s="41"/>
      <c r="DM1036" s="38"/>
      <c r="DO1036" s="12"/>
      <c r="DP1036" s="39"/>
      <c r="DR1036" s="16"/>
      <c r="DS1036" s="40"/>
      <c r="DT1036" s="41"/>
      <c r="DU1036" s="38"/>
      <c r="DW1036" s="12"/>
      <c r="DX1036" s="39"/>
      <c r="DZ1036" s="16"/>
      <c r="EA1036" s="40"/>
      <c r="EB1036" s="41"/>
      <c r="EC1036" s="38"/>
      <c r="EE1036" s="12"/>
      <c r="EF1036" s="39"/>
      <c r="EH1036" s="16"/>
      <c r="EI1036" s="40"/>
      <c r="EJ1036" s="41"/>
      <c r="EK1036" s="38"/>
      <c r="EM1036" s="12"/>
      <c r="EN1036" s="39"/>
      <c r="EP1036" s="16"/>
      <c r="EQ1036" s="40"/>
      <c r="ER1036" s="41"/>
      <c r="ES1036" s="38"/>
      <c r="EU1036" s="12"/>
      <c r="EV1036" s="39"/>
      <c r="EX1036" s="16"/>
      <c r="EY1036" s="40"/>
      <c r="EZ1036" s="41"/>
      <c r="FA1036" s="38"/>
      <c r="FC1036" s="12"/>
      <c r="FD1036" s="39"/>
      <c r="FF1036" s="16"/>
      <c r="FG1036" s="40"/>
      <c r="FH1036" s="41"/>
      <c r="FI1036" s="38"/>
      <c r="FK1036" s="12"/>
      <c r="FL1036" s="39"/>
      <c r="FN1036" s="16"/>
      <c r="FO1036" s="40"/>
      <c r="FP1036" s="41"/>
      <c r="FQ1036" s="38"/>
      <c r="FS1036" s="12"/>
      <c r="FT1036" s="39"/>
      <c r="FV1036" s="16"/>
      <c r="FW1036" s="40"/>
      <c r="FX1036" s="41"/>
      <c r="FY1036" s="38"/>
      <c r="GA1036" s="12"/>
      <c r="GB1036" s="39"/>
      <c r="GD1036" s="16"/>
      <c r="GE1036" s="40"/>
      <c r="GF1036" s="41"/>
      <c r="GG1036" s="38"/>
      <c r="GI1036" s="12"/>
      <c r="GJ1036" s="39"/>
      <c r="GL1036" s="16"/>
      <c r="GM1036" s="40"/>
      <c r="GN1036" s="41"/>
      <c r="GO1036" s="38"/>
      <c r="GQ1036" s="12"/>
      <c r="GR1036" s="39"/>
      <c r="GT1036" s="16"/>
      <c r="GU1036" s="40"/>
      <c r="GV1036" s="41"/>
      <c r="GW1036" s="38"/>
      <c r="GY1036" s="12"/>
      <c r="GZ1036" s="39"/>
      <c r="HB1036" s="16"/>
      <c r="HC1036" s="40"/>
      <c r="HD1036" s="41"/>
      <c r="HE1036" s="38"/>
      <c r="HG1036" s="12"/>
      <c r="HH1036" s="39"/>
      <c r="HJ1036" s="16"/>
      <c r="HK1036" s="40"/>
      <c r="HL1036" s="41"/>
      <c r="HM1036" s="38"/>
      <c r="HO1036" s="12"/>
      <c r="HP1036" s="39"/>
      <c r="HR1036" s="16"/>
      <c r="HS1036" s="40"/>
      <c r="HT1036" s="41"/>
      <c r="HU1036" s="38"/>
      <c r="HW1036" s="12"/>
      <c r="HX1036" s="39"/>
      <c r="HZ1036" s="16"/>
      <c r="IA1036" s="40"/>
      <c r="IB1036" s="41"/>
      <c r="IC1036" s="38"/>
      <c r="IE1036" s="12"/>
      <c r="IF1036" s="39"/>
      <c r="IH1036" s="16"/>
      <c r="II1036" s="40"/>
      <c r="IJ1036" s="41"/>
      <c r="IK1036" s="38"/>
      <c r="IM1036" s="12"/>
      <c r="IN1036" s="39"/>
      <c r="IP1036" s="16"/>
      <c r="IQ1036" s="40"/>
      <c r="IR1036" s="41"/>
      <c r="IS1036" s="38"/>
      <c r="IU1036" s="12"/>
      <c r="IV1036" s="39"/>
    </row>
    <row r="1037" spans="1:256" s="6" customFormat="1" ht="94.5" customHeight="1">
      <c r="A1037" s="86">
        <v>26</v>
      </c>
      <c r="B1037" s="67" t="s">
        <v>522</v>
      </c>
      <c r="C1037" s="141">
        <v>6700</v>
      </c>
      <c r="D1037" s="141">
        <v>6700</v>
      </c>
      <c r="E1037" s="139">
        <v>42333</v>
      </c>
      <c r="F1037" s="302"/>
      <c r="G1037" s="75" t="s">
        <v>80</v>
      </c>
      <c r="H1037" s="73" t="s">
        <v>82</v>
      </c>
      <c r="I1037" s="23"/>
      <c r="J1037" s="23"/>
      <c r="K1037" s="23"/>
      <c r="L1037" s="41"/>
      <c r="M1037" s="38"/>
      <c r="O1037" s="12"/>
      <c r="P1037" s="39"/>
      <c r="R1037" s="16"/>
      <c r="S1037" s="40"/>
      <c r="T1037" s="41"/>
      <c r="U1037" s="38"/>
      <c r="W1037" s="12"/>
      <c r="X1037" s="39"/>
      <c r="Z1037" s="16"/>
      <c r="AA1037" s="40"/>
      <c r="AB1037" s="41"/>
      <c r="AC1037" s="38"/>
      <c r="AE1037" s="12"/>
      <c r="AF1037" s="39"/>
      <c r="AH1037" s="16"/>
      <c r="AI1037" s="40"/>
      <c r="AJ1037" s="41"/>
      <c r="AK1037" s="38"/>
      <c r="AM1037" s="12"/>
      <c r="AN1037" s="39"/>
      <c r="AP1037" s="16"/>
      <c r="AQ1037" s="40"/>
      <c r="AR1037" s="41"/>
      <c r="AS1037" s="38"/>
      <c r="AU1037" s="12"/>
      <c r="AV1037" s="39"/>
      <c r="AX1037" s="16"/>
      <c r="AY1037" s="40"/>
      <c r="AZ1037" s="41"/>
      <c r="BA1037" s="38"/>
      <c r="BC1037" s="12"/>
      <c r="BD1037" s="39"/>
      <c r="BF1037" s="16"/>
      <c r="BG1037" s="40"/>
      <c r="BH1037" s="41"/>
      <c r="BI1037" s="38"/>
      <c r="BK1037" s="12"/>
      <c r="BL1037" s="39"/>
      <c r="BN1037" s="16"/>
      <c r="BO1037" s="40"/>
      <c r="BP1037" s="41"/>
      <c r="BQ1037" s="38"/>
      <c r="BS1037" s="12"/>
      <c r="BT1037" s="39"/>
      <c r="BV1037" s="16"/>
      <c r="BW1037" s="40"/>
      <c r="BX1037" s="41"/>
      <c r="BY1037" s="38"/>
      <c r="CA1037" s="12"/>
      <c r="CB1037" s="39"/>
      <c r="CD1037" s="16"/>
      <c r="CE1037" s="40"/>
      <c r="CF1037" s="41"/>
      <c r="CG1037" s="38"/>
      <c r="CI1037" s="12"/>
      <c r="CJ1037" s="39"/>
      <c r="CL1037" s="16"/>
      <c r="CM1037" s="40"/>
      <c r="CN1037" s="41"/>
      <c r="CO1037" s="38"/>
      <c r="CQ1037" s="12"/>
      <c r="CR1037" s="39"/>
      <c r="CT1037" s="16"/>
      <c r="CU1037" s="40"/>
      <c r="CV1037" s="41"/>
      <c r="CW1037" s="38"/>
      <c r="CY1037" s="12"/>
      <c r="CZ1037" s="39"/>
      <c r="DB1037" s="16"/>
      <c r="DC1037" s="40"/>
      <c r="DD1037" s="41"/>
      <c r="DE1037" s="38"/>
      <c r="DG1037" s="12"/>
      <c r="DH1037" s="39"/>
      <c r="DJ1037" s="16"/>
      <c r="DK1037" s="40"/>
      <c r="DL1037" s="41"/>
      <c r="DM1037" s="38"/>
      <c r="DO1037" s="12"/>
      <c r="DP1037" s="39"/>
      <c r="DR1037" s="16"/>
      <c r="DS1037" s="40"/>
      <c r="DT1037" s="41"/>
      <c r="DU1037" s="38"/>
      <c r="DW1037" s="12"/>
      <c r="DX1037" s="39"/>
      <c r="DZ1037" s="16"/>
      <c r="EA1037" s="40"/>
      <c r="EB1037" s="41"/>
      <c r="EC1037" s="38"/>
      <c r="EE1037" s="12"/>
      <c r="EF1037" s="39"/>
      <c r="EH1037" s="16"/>
      <c r="EI1037" s="40"/>
      <c r="EJ1037" s="41"/>
      <c r="EK1037" s="38"/>
      <c r="EM1037" s="12"/>
      <c r="EN1037" s="39"/>
      <c r="EP1037" s="16"/>
      <c r="EQ1037" s="40"/>
      <c r="ER1037" s="41"/>
      <c r="ES1037" s="38"/>
      <c r="EU1037" s="12"/>
      <c r="EV1037" s="39"/>
      <c r="EX1037" s="16"/>
      <c r="EY1037" s="40"/>
      <c r="EZ1037" s="41"/>
      <c r="FA1037" s="38"/>
      <c r="FC1037" s="12"/>
      <c r="FD1037" s="39"/>
      <c r="FF1037" s="16"/>
      <c r="FG1037" s="40"/>
      <c r="FH1037" s="41"/>
      <c r="FI1037" s="38"/>
      <c r="FK1037" s="12"/>
      <c r="FL1037" s="39"/>
      <c r="FN1037" s="16"/>
      <c r="FO1037" s="40"/>
      <c r="FP1037" s="41"/>
      <c r="FQ1037" s="38"/>
      <c r="FS1037" s="12"/>
      <c r="FT1037" s="39"/>
      <c r="FV1037" s="16"/>
      <c r="FW1037" s="40"/>
      <c r="FX1037" s="41"/>
      <c r="FY1037" s="38"/>
      <c r="GA1037" s="12"/>
      <c r="GB1037" s="39"/>
      <c r="GD1037" s="16"/>
      <c r="GE1037" s="40"/>
      <c r="GF1037" s="41"/>
      <c r="GG1037" s="38"/>
      <c r="GI1037" s="12"/>
      <c r="GJ1037" s="39"/>
      <c r="GL1037" s="16"/>
      <c r="GM1037" s="40"/>
      <c r="GN1037" s="41"/>
      <c r="GO1037" s="38"/>
      <c r="GQ1037" s="12"/>
      <c r="GR1037" s="39"/>
      <c r="GT1037" s="16"/>
      <c r="GU1037" s="40"/>
      <c r="GV1037" s="41"/>
      <c r="GW1037" s="38"/>
      <c r="GY1037" s="12"/>
      <c r="GZ1037" s="39"/>
      <c r="HB1037" s="16"/>
      <c r="HC1037" s="40"/>
      <c r="HD1037" s="41"/>
      <c r="HE1037" s="38"/>
      <c r="HG1037" s="12"/>
      <c r="HH1037" s="39"/>
      <c r="HJ1037" s="16"/>
      <c r="HK1037" s="40"/>
      <c r="HL1037" s="41"/>
      <c r="HM1037" s="38"/>
      <c r="HO1037" s="12"/>
      <c r="HP1037" s="39"/>
      <c r="HR1037" s="16"/>
      <c r="HS1037" s="40"/>
      <c r="HT1037" s="41"/>
      <c r="HU1037" s="38"/>
      <c r="HW1037" s="12"/>
      <c r="HX1037" s="39"/>
      <c r="HZ1037" s="16"/>
      <c r="IA1037" s="40"/>
      <c r="IB1037" s="41"/>
      <c r="IC1037" s="38"/>
      <c r="IE1037" s="12"/>
      <c r="IF1037" s="39"/>
      <c r="IH1037" s="16"/>
      <c r="II1037" s="40"/>
      <c r="IJ1037" s="41"/>
      <c r="IK1037" s="38"/>
      <c r="IM1037" s="12"/>
      <c r="IN1037" s="39"/>
      <c r="IP1037" s="16"/>
      <c r="IQ1037" s="40"/>
      <c r="IR1037" s="41"/>
      <c r="IS1037" s="38"/>
      <c r="IU1037" s="12"/>
      <c r="IV1037" s="39"/>
    </row>
    <row r="1038" spans="1:256" s="6" customFormat="1" ht="84.75" customHeight="1">
      <c r="A1038" s="86">
        <v>27</v>
      </c>
      <c r="B1038" s="67" t="s">
        <v>528</v>
      </c>
      <c r="C1038" s="141">
        <v>3500</v>
      </c>
      <c r="D1038" s="141">
        <v>3500</v>
      </c>
      <c r="E1038" s="139">
        <v>42333</v>
      </c>
      <c r="F1038" s="302"/>
      <c r="G1038" s="75" t="s">
        <v>80</v>
      </c>
      <c r="H1038" s="73" t="s">
        <v>82</v>
      </c>
      <c r="I1038" s="23"/>
      <c r="J1038" s="23"/>
      <c r="K1038" s="23"/>
      <c r="L1038" s="41"/>
      <c r="M1038" s="38"/>
      <c r="O1038" s="12"/>
      <c r="P1038" s="39"/>
      <c r="R1038" s="16"/>
      <c r="S1038" s="40"/>
      <c r="T1038" s="41"/>
      <c r="U1038" s="38"/>
      <c r="W1038" s="12"/>
      <c r="X1038" s="39"/>
      <c r="Z1038" s="16"/>
      <c r="AA1038" s="40"/>
      <c r="AB1038" s="41"/>
      <c r="AC1038" s="38"/>
      <c r="AE1038" s="12"/>
      <c r="AF1038" s="39"/>
      <c r="AH1038" s="16"/>
      <c r="AI1038" s="40"/>
      <c r="AJ1038" s="41"/>
      <c r="AK1038" s="38"/>
      <c r="AM1038" s="12"/>
      <c r="AN1038" s="39"/>
      <c r="AP1038" s="16"/>
      <c r="AQ1038" s="40"/>
      <c r="AR1038" s="41"/>
      <c r="AS1038" s="38"/>
      <c r="AU1038" s="12"/>
      <c r="AV1038" s="39"/>
      <c r="AX1038" s="16"/>
      <c r="AY1038" s="40"/>
      <c r="AZ1038" s="41"/>
      <c r="BA1038" s="38"/>
      <c r="BC1038" s="12"/>
      <c r="BD1038" s="39"/>
      <c r="BF1038" s="16"/>
      <c r="BG1038" s="40"/>
      <c r="BH1038" s="41"/>
      <c r="BI1038" s="38"/>
      <c r="BK1038" s="12"/>
      <c r="BL1038" s="39"/>
      <c r="BN1038" s="16"/>
      <c r="BO1038" s="40"/>
      <c r="BP1038" s="41"/>
      <c r="BQ1038" s="38"/>
      <c r="BS1038" s="12"/>
      <c r="BT1038" s="39"/>
      <c r="BV1038" s="16"/>
      <c r="BW1038" s="40"/>
      <c r="BX1038" s="41"/>
      <c r="BY1038" s="38"/>
      <c r="CA1038" s="12"/>
      <c r="CB1038" s="39"/>
      <c r="CD1038" s="16"/>
      <c r="CE1038" s="40"/>
      <c r="CF1038" s="41"/>
      <c r="CG1038" s="38"/>
      <c r="CI1038" s="12"/>
      <c r="CJ1038" s="39"/>
      <c r="CL1038" s="16"/>
      <c r="CM1038" s="40"/>
      <c r="CN1038" s="41"/>
      <c r="CO1038" s="38"/>
      <c r="CQ1038" s="12"/>
      <c r="CR1038" s="39"/>
      <c r="CT1038" s="16"/>
      <c r="CU1038" s="40"/>
      <c r="CV1038" s="41"/>
      <c r="CW1038" s="38"/>
      <c r="CY1038" s="12"/>
      <c r="CZ1038" s="39"/>
      <c r="DB1038" s="16"/>
      <c r="DC1038" s="40"/>
      <c r="DD1038" s="41"/>
      <c r="DE1038" s="38"/>
      <c r="DG1038" s="12"/>
      <c r="DH1038" s="39"/>
      <c r="DJ1038" s="16"/>
      <c r="DK1038" s="40"/>
      <c r="DL1038" s="41"/>
      <c r="DM1038" s="38"/>
      <c r="DO1038" s="12"/>
      <c r="DP1038" s="39"/>
      <c r="DR1038" s="16"/>
      <c r="DS1038" s="40"/>
      <c r="DT1038" s="41"/>
      <c r="DU1038" s="38"/>
      <c r="DW1038" s="12"/>
      <c r="DX1038" s="39"/>
      <c r="DZ1038" s="16"/>
      <c r="EA1038" s="40"/>
      <c r="EB1038" s="41"/>
      <c r="EC1038" s="38"/>
      <c r="EE1038" s="12"/>
      <c r="EF1038" s="39"/>
      <c r="EH1038" s="16"/>
      <c r="EI1038" s="40"/>
      <c r="EJ1038" s="41"/>
      <c r="EK1038" s="38"/>
      <c r="EM1038" s="12"/>
      <c r="EN1038" s="39"/>
      <c r="EP1038" s="16"/>
      <c r="EQ1038" s="40"/>
      <c r="ER1038" s="41"/>
      <c r="ES1038" s="38"/>
      <c r="EU1038" s="12"/>
      <c r="EV1038" s="39"/>
      <c r="EX1038" s="16"/>
      <c r="EY1038" s="40"/>
      <c r="EZ1038" s="41"/>
      <c r="FA1038" s="38"/>
      <c r="FC1038" s="12"/>
      <c r="FD1038" s="39"/>
      <c r="FF1038" s="16"/>
      <c r="FG1038" s="40"/>
      <c r="FH1038" s="41"/>
      <c r="FI1038" s="38"/>
      <c r="FK1038" s="12"/>
      <c r="FL1038" s="39"/>
      <c r="FN1038" s="16"/>
      <c r="FO1038" s="40"/>
      <c r="FP1038" s="41"/>
      <c r="FQ1038" s="38"/>
      <c r="FS1038" s="12"/>
      <c r="FT1038" s="39"/>
      <c r="FV1038" s="16"/>
      <c r="FW1038" s="40"/>
      <c r="FX1038" s="41"/>
      <c r="FY1038" s="38"/>
      <c r="GA1038" s="12"/>
      <c r="GB1038" s="39"/>
      <c r="GD1038" s="16"/>
      <c r="GE1038" s="40"/>
      <c r="GF1038" s="41"/>
      <c r="GG1038" s="38"/>
      <c r="GI1038" s="12"/>
      <c r="GJ1038" s="39"/>
      <c r="GL1038" s="16"/>
      <c r="GM1038" s="40"/>
      <c r="GN1038" s="41"/>
      <c r="GO1038" s="38"/>
      <c r="GQ1038" s="12"/>
      <c r="GR1038" s="39"/>
      <c r="GT1038" s="16"/>
      <c r="GU1038" s="40"/>
      <c r="GV1038" s="41"/>
      <c r="GW1038" s="38"/>
      <c r="GY1038" s="12"/>
      <c r="GZ1038" s="39"/>
      <c r="HB1038" s="16"/>
      <c r="HC1038" s="40"/>
      <c r="HD1038" s="41"/>
      <c r="HE1038" s="38"/>
      <c r="HG1038" s="12"/>
      <c r="HH1038" s="39"/>
      <c r="HJ1038" s="16"/>
      <c r="HK1038" s="40"/>
      <c r="HL1038" s="41"/>
      <c r="HM1038" s="38"/>
      <c r="HO1038" s="12"/>
      <c r="HP1038" s="39"/>
      <c r="HR1038" s="16"/>
      <c r="HS1038" s="40"/>
      <c r="HT1038" s="41"/>
      <c r="HU1038" s="38"/>
      <c r="HW1038" s="12"/>
      <c r="HX1038" s="39"/>
      <c r="HZ1038" s="16"/>
      <c r="IA1038" s="40"/>
      <c r="IB1038" s="41"/>
      <c r="IC1038" s="38"/>
      <c r="IE1038" s="12"/>
      <c r="IF1038" s="39"/>
      <c r="IH1038" s="16"/>
      <c r="II1038" s="40"/>
      <c r="IJ1038" s="41"/>
      <c r="IK1038" s="38"/>
      <c r="IM1038" s="12"/>
      <c r="IN1038" s="39"/>
      <c r="IP1038" s="16"/>
      <c r="IQ1038" s="40"/>
      <c r="IR1038" s="41"/>
      <c r="IS1038" s="38"/>
      <c r="IU1038" s="12"/>
      <c r="IV1038" s="39"/>
    </row>
    <row r="1039" spans="1:256" s="6" customFormat="1" ht="79.5" customHeight="1">
      <c r="A1039" s="86">
        <v>28</v>
      </c>
      <c r="B1039" s="67" t="s">
        <v>518</v>
      </c>
      <c r="C1039" s="141">
        <v>92700</v>
      </c>
      <c r="D1039" s="141">
        <v>92700</v>
      </c>
      <c r="E1039" s="139">
        <v>42342</v>
      </c>
      <c r="F1039" s="302" t="s">
        <v>2620</v>
      </c>
      <c r="G1039" s="75" t="s">
        <v>80</v>
      </c>
      <c r="H1039" s="73" t="s">
        <v>82</v>
      </c>
      <c r="I1039" s="23"/>
      <c r="J1039" s="23"/>
      <c r="K1039" s="23"/>
      <c r="L1039" s="41"/>
      <c r="M1039" s="38"/>
      <c r="O1039" s="12"/>
      <c r="P1039" s="39"/>
      <c r="R1039" s="16"/>
      <c r="S1039" s="40"/>
      <c r="T1039" s="41"/>
      <c r="U1039" s="38"/>
      <c r="W1039" s="12"/>
      <c r="X1039" s="39"/>
      <c r="Z1039" s="16"/>
      <c r="AA1039" s="40"/>
      <c r="AB1039" s="41"/>
      <c r="AC1039" s="38"/>
      <c r="AE1039" s="12"/>
      <c r="AF1039" s="39"/>
      <c r="AH1039" s="16"/>
      <c r="AI1039" s="40"/>
      <c r="AJ1039" s="41"/>
      <c r="AK1039" s="38"/>
      <c r="AM1039" s="12"/>
      <c r="AN1039" s="39"/>
      <c r="AP1039" s="16"/>
      <c r="AQ1039" s="40"/>
      <c r="AR1039" s="41"/>
      <c r="AS1039" s="38"/>
      <c r="AU1039" s="12"/>
      <c r="AV1039" s="39"/>
      <c r="AX1039" s="16"/>
      <c r="AY1039" s="40"/>
      <c r="AZ1039" s="41"/>
      <c r="BA1039" s="38"/>
      <c r="BC1039" s="12"/>
      <c r="BD1039" s="39"/>
      <c r="BF1039" s="16"/>
      <c r="BG1039" s="40"/>
      <c r="BH1039" s="41"/>
      <c r="BI1039" s="38"/>
      <c r="BK1039" s="12"/>
      <c r="BL1039" s="39"/>
      <c r="BN1039" s="16"/>
      <c r="BO1039" s="40"/>
      <c r="BP1039" s="41"/>
      <c r="BQ1039" s="38"/>
      <c r="BS1039" s="12"/>
      <c r="BT1039" s="39"/>
      <c r="BV1039" s="16"/>
      <c r="BW1039" s="40"/>
      <c r="BX1039" s="41"/>
      <c r="BY1039" s="38"/>
      <c r="CA1039" s="12"/>
      <c r="CB1039" s="39"/>
      <c r="CD1039" s="16"/>
      <c r="CE1039" s="40"/>
      <c r="CF1039" s="41"/>
      <c r="CG1039" s="38"/>
      <c r="CI1039" s="12"/>
      <c r="CJ1039" s="39"/>
      <c r="CL1039" s="16"/>
      <c r="CM1039" s="40"/>
      <c r="CN1039" s="41"/>
      <c r="CO1039" s="38"/>
      <c r="CQ1039" s="12"/>
      <c r="CR1039" s="39"/>
      <c r="CT1039" s="16"/>
      <c r="CU1039" s="40"/>
      <c r="CV1039" s="41"/>
      <c r="CW1039" s="38"/>
      <c r="CY1039" s="12"/>
      <c r="CZ1039" s="39"/>
      <c r="DB1039" s="16"/>
      <c r="DC1039" s="40"/>
      <c r="DD1039" s="41"/>
      <c r="DE1039" s="38"/>
      <c r="DG1039" s="12"/>
      <c r="DH1039" s="39"/>
      <c r="DJ1039" s="16"/>
      <c r="DK1039" s="40"/>
      <c r="DL1039" s="41"/>
      <c r="DM1039" s="38"/>
      <c r="DO1039" s="12"/>
      <c r="DP1039" s="39"/>
      <c r="DR1039" s="16"/>
      <c r="DS1039" s="40"/>
      <c r="DT1039" s="41"/>
      <c r="DU1039" s="38"/>
      <c r="DW1039" s="12"/>
      <c r="DX1039" s="39"/>
      <c r="DZ1039" s="16"/>
      <c r="EA1039" s="40"/>
      <c r="EB1039" s="41"/>
      <c r="EC1039" s="38"/>
      <c r="EE1039" s="12"/>
      <c r="EF1039" s="39"/>
      <c r="EH1039" s="16"/>
      <c r="EI1039" s="40"/>
      <c r="EJ1039" s="41"/>
      <c r="EK1039" s="38"/>
      <c r="EM1039" s="12"/>
      <c r="EN1039" s="39"/>
      <c r="EP1039" s="16"/>
      <c r="EQ1039" s="40"/>
      <c r="ER1039" s="41"/>
      <c r="ES1039" s="38"/>
      <c r="EU1039" s="12"/>
      <c r="EV1039" s="39"/>
      <c r="EX1039" s="16"/>
      <c r="EY1039" s="40"/>
      <c r="EZ1039" s="41"/>
      <c r="FA1039" s="38"/>
      <c r="FC1039" s="12"/>
      <c r="FD1039" s="39"/>
      <c r="FF1039" s="16"/>
      <c r="FG1039" s="40"/>
      <c r="FH1039" s="41"/>
      <c r="FI1039" s="38"/>
      <c r="FK1039" s="12"/>
      <c r="FL1039" s="39"/>
      <c r="FN1039" s="16"/>
      <c r="FO1039" s="40"/>
      <c r="FP1039" s="41"/>
      <c r="FQ1039" s="38"/>
      <c r="FS1039" s="12"/>
      <c r="FT1039" s="39"/>
      <c r="FV1039" s="16"/>
      <c r="FW1039" s="40"/>
      <c r="FX1039" s="41"/>
      <c r="FY1039" s="38"/>
      <c r="GA1039" s="12"/>
      <c r="GB1039" s="39"/>
      <c r="GD1039" s="16"/>
      <c r="GE1039" s="40"/>
      <c r="GF1039" s="41"/>
      <c r="GG1039" s="38"/>
      <c r="GI1039" s="12"/>
      <c r="GJ1039" s="39"/>
      <c r="GL1039" s="16"/>
      <c r="GM1039" s="40"/>
      <c r="GN1039" s="41"/>
      <c r="GO1039" s="38"/>
      <c r="GQ1039" s="12"/>
      <c r="GR1039" s="39"/>
      <c r="GT1039" s="16"/>
      <c r="GU1039" s="40"/>
      <c r="GV1039" s="41"/>
      <c r="GW1039" s="38"/>
      <c r="GY1039" s="12"/>
      <c r="GZ1039" s="39"/>
      <c r="HB1039" s="16"/>
      <c r="HC1039" s="40"/>
      <c r="HD1039" s="41"/>
      <c r="HE1039" s="38"/>
      <c r="HG1039" s="12"/>
      <c r="HH1039" s="39"/>
      <c r="HJ1039" s="16"/>
      <c r="HK1039" s="40"/>
      <c r="HL1039" s="41"/>
      <c r="HM1039" s="38"/>
      <c r="HO1039" s="12"/>
      <c r="HP1039" s="39"/>
      <c r="HR1039" s="16"/>
      <c r="HS1039" s="40"/>
      <c r="HT1039" s="41"/>
      <c r="HU1039" s="38"/>
      <c r="HW1039" s="12"/>
      <c r="HX1039" s="39"/>
      <c r="HZ1039" s="16"/>
      <c r="IA1039" s="40"/>
      <c r="IB1039" s="41"/>
      <c r="IC1039" s="38"/>
      <c r="IE1039" s="12"/>
      <c r="IF1039" s="39"/>
      <c r="IH1039" s="16"/>
      <c r="II1039" s="40"/>
      <c r="IJ1039" s="41"/>
      <c r="IK1039" s="38"/>
      <c r="IM1039" s="12"/>
      <c r="IN1039" s="39"/>
      <c r="IP1039" s="16"/>
      <c r="IQ1039" s="40"/>
      <c r="IR1039" s="41"/>
      <c r="IS1039" s="38"/>
      <c r="IU1039" s="12"/>
      <c r="IV1039" s="39"/>
    </row>
    <row r="1040" spans="1:256" s="6" customFormat="1" ht="75.75" customHeight="1">
      <c r="A1040" s="86">
        <v>29</v>
      </c>
      <c r="B1040" s="67" t="s">
        <v>529</v>
      </c>
      <c r="C1040" s="141">
        <v>39878223</v>
      </c>
      <c r="D1040" s="141">
        <v>29908082.12</v>
      </c>
      <c r="E1040" s="139">
        <v>42474</v>
      </c>
      <c r="F1040" s="263" t="s">
        <v>2043</v>
      </c>
      <c r="G1040" s="75" t="s">
        <v>80</v>
      </c>
      <c r="H1040" s="73" t="s">
        <v>82</v>
      </c>
      <c r="I1040" s="23"/>
      <c r="J1040" s="23"/>
      <c r="K1040" s="23"/>
      <c r="L1040" s="41"/>
      <c r="M1040" s="38"/>
      <c r="O1040" s="12"/>
      <c r="P1040" s="39"/>
      <c r="R1040" s="16"/>
      <c r="S1040" s="40"/>
      <c r="T1040" s="41"/>
      <c r="U1040" s="38"/>
      <c r="W1040" s="12"/>
      <c r="X1040" s="39"/>
      <c r="Z1040" s="16"/>
      <c r="AA1040" s="40"/>
      <c r="AB1040" s="41"/>
      <c r="AC1040" s="38"/>
      <c r="AE1040" s="12"/>
      <c r="AF1040" s="39"/>
      <c r="AH1040" s="16"/>
      <c r="AI1040" s="40"/>
      <c r="AJ1040" s="41"/>
      <c r="AK1040" s="38"/>
      <c r="AM1040" s="12"/>
      <c r="AN1040" s="39"/>
      <c r="AP1040" s="16"/>
      <c r="AQ1040" s="40"/>
      <c r="AR1040" s="41"/>
      <c r="AS1040" s="38"/>
      <c r="AU1040" s="12"/>
      <c r="AV1040" s="39"/>
      <c r="AX1040" s="16"/>
      <c r="AY1040" s="40"/>
      <c r="AZ1040" s="41"/>
      <c r="BA1040" s="38"/>
      <c r="BC1040" s="12"/>
      <c r="BD1040" s="39"/>
      <c r="BF1040" s="16"/>
      <c r="BG1040" s="40"/>
      <c r="BH1040" s="41"/>
      <c r="BI1040" s="38"/>
      <c r="BK1040" s="12"/>
      <c r="BL1040" s="39"/>
      <c r="BN1040" s="16"/>
      <c r="BO1040" s="40"/>
      <c r="BP1040" s="41"/>
      <c r="BQ1040" s="38"/>
      <c r="BS1040" s="12"/>
      <c r="BT1040" s="39"/>
      <c r="BV1040" s="16"/>
      <c r="BW1040" s="40"/>
      <c r="BX1040" s="41"/>
      <c r="BY1040" s="38"/>
      <c r="CA1040" s="12"/>
      <c r="CB1040" s="39"/>
      <c r="CD1040" s="16"/>
      <c r="CE1040" s="40"/>
      <c r="CF1040" s="41"/>
      <c r="CG1040" s="38"/>
      <c r="CI1040" s="12"/>
      <c r="CJ1040" s="39"/>
      <c r="CL1040" s="16"/>
      <c r="CM1040" s="40"/>
      <c r="CN1040" s="41"/>
      <c r="CO1040" s="38"/>
      <c r="CQ1040" s="12"/>
      <c r="CR1040" s="39"/>
      <c r="CT1040" s="16"/>
      <c r="CU1040" s="40"/>
      <c r="CV1040" s="41"/>
      <c r="CW1040" s="38"/>
      <c r="CY1040" s="12"/>
      <c r="CZ1040" s="39"/>
      <c r="DB1040" s="16"/>
      <c r="DC1040" s="40"/>
      <c r="DD1040" s="41"/>
      <c r="DE1040" s="38"/>
      <c r="DG1040" s="12"/>
      <c r="DH1040" s="39"/>
      <c r="DJ1040" s="16"/>
      <c r="DK1040" s="40"/>
      <c r="DL1040" s="41"/>
      <c r="DM1040" s="38"/>
      <c r="DO1040" s="12"/>
      <c r="DP1040" s="39"/>
      <c r="DR1040" s="16"/>
      <c r="DS1040" s="40"/>
      <c r="DT1040" s="41"/>
      <c r="DU1040" s="38"/>
      <c r="DW1040" s="12"/>
      <c r="DX1040" s="39"/>
      <c r="DZ1040" s="16"/>
      <c r="EA1040" s="40"/>
      <c r="EB1040" s="41"/>
      <c r="EC1040" s="38"/>
      <c r="EE1040" s="12"/>
      <c r="EF1040" s="39"/>
      <c r="EH1040" s="16"/>
      <c r="EI1040" s="40"/>
      <c r="EJ1040" s="41"/>
      <c r="EK1040" s="38"/>
      <c r="EM1040" s="12"/>
      <c r="EN1040" s="39"/>
      <c r="EP1040" s="16"/>
      <c r="EQ1040" s="40"/>
      <c r="ER1040" s="41"/>
      <c r="ES1040" s="38"/>
      <c r="EU1040" s="12"/>
      <c r="EV1040" s="39"/>
      <c r="EX1040" s="16"/>
      <c r="EY1040" s="40"/>
      <c r="EZ1040" s="41"/>
      <c r="FA1040" s="38"/>
      <c r="FC1040" s="12"/>
      <c r="FD1040" s="39"/>
      <c r="FF1040" s="16"/>
      <c r="FG1040" s="40"/>
      <c r="FH1040" s="41"/>
      <c r="FI1040" s="38"/>
      <c r="FK1040" s="12"/>
      <c r="FL1040" s="39"/>
      <c r="FN1040" s="16"/>
      <c r="FO1040" s="40"/>
      <c r="FP1040" s="41"/>
      <c r="FQ1040" s="38"/>
      <c r="FS1040" s="12"/>
      <c r="FT1040" s="39"/>
      <c r="FV1040" s="16"/>
      <c r="FW1040" s="40"/>
      <c r="FX1040" s="41"/>
      <c r="FY1040" s="38"/>
      <c r="GA1040" s="12"/>
      <c r="GB1040" s="39"/>
      <c r="GD1040" s="16"/>
      <c r="GE1040" s="40"/>
      <c r="GF1040" s="41"/>
      <c r="GG1040" s="38"/>
      <c r="GI1040" s="12"/>
      <c r="GJ1040" s="39"/>
      <c r="GL1040" s="16"/>
      <c r="GM1040" s="40"/>
      <c r="GN1040" s="41"/>
      <c r="GO1040" s="38"/>
      <c r="GQ1040" s="12"/>
      <c r="GR1040" s="39"/>
      <c r="GT1040" s="16"/>
      <c r="GU1040" s="40"/>
      <c r="GV1040" s="41"/>
      <c r="GW1040" s="38"/>
      <c r="GY1040" s="12"/>
      <c r="GZ1040" s="39"/>
      <c r="HB1040" s="16"/>
      <c r="HC1040" s="40"/>
      <c r="HD1040" s="41"/>
      <c r="HE1040" s="38"/>
      <c r="HG1040" s="12"/>
      <c r="HH1040" s="39"/>
      <c r="HJ1040" s="16"/>
      <c r="HK1040" s="40"/>
      <c r="HL1040" s="41"/>
      <c r="HM1040" s="38"/>
      <c r="HO1040" s="12"/>
      <c r="HP1040" s="39"/>
      <c r="HR1040" s="16"/>
      <c r="HS1040" s="40"/>
      <c r="HT1040" s="41"/>
      <c r="HU1040" s="38"/>
      <c r="HW1040" s="12"/>
      <c r="HX1040" s="39"/>
      <c r="HZ1040" s="16"/>
      <c r="IA1040" s="40"/>
      <c r="IB1040" s="41"/>
      <c r="IC1040" s="38"/>
      <c r="IE1040" s="12"/>
      <c r="IF1040" s="39"/>
      <c r="IH1040" s="16"/>
      <c r="II1040" s="40"/>
      <c r="IJ1040" s="41"/>
      <c r="IK1040" s="38"/>
      <c r="IM1040" s="12"/>
      <c r="IN1040" s="39"/>
      <c r="IP1040" s="16"/>
      <c r="IQ1040" s="40"/>
      <c r="IR1040" s="41"/>
      <c r="IS1040" s="38"/>
      <c r="IU1040" s="12"/>
      <c r="IV1040" s="39"/>
    </row>
    <row r="1041" spans="1:256" s="6" customFormat="1" ht="81.75" customHeight="1">
      <c r="A1041" s="86">
        <v>30</v>
      </c>
      <c r="B1041" s="75" t="s">
        <v>530</v>
      </c>
      <c r="C1041" s="142">
        <v>2455013</v>
      </c>
      <c r="D1041" s="142">
        <v>1840514.08</v>
      </c>
      <c r="E1041" s="139">
        <v>42474</v>
      </c>
      <c r="F1041" s="263" t="s">
        <v>2043</v>
      </c>
      <c r="G1041" s="75" t="s">
        <v>80</v>
      </c>
      <c r="H1041" s="73" t="s">
        <v>82</v>
      </c>
      <c r="I1041" s="23"/>
      <c r="J1041" s="23"/>
      <c r="K1041" s="23"/>
      <c r="L1041" s="41"/>
      <c r="M1041" s="38"/>
      <c r="O1041" s="12"/>
      <c r="P1041" s="39"/>
      <c r="R1041" s="16"/>
      <c r="S1041" s="40"/>
      <c r="T1041" s="41"/>
      <c r="U1041" s="38"/>
      <c r="W1041" s="12"/>
      <c r="X1041" s="39"/>
      <c r="Z1041" s="16"/>
      <c r="AA1041" s="40"/>
      <c r="AB1041" s="41"/>
      <c r="AC1041" s="38"/>
      <c r="AE1041" s="12"/>
      <c r="AF1041" s="39"/>
      <c r="AH1041" s="16"/>
      <c r="AI1041" s="40"/>
      <c r="AJ1041" s="41"/>
      <c r="AK1041" s="38"/>
      <c r="AM1041" s="12"/>
      <c r="AN1041" s="39"/>
      <c r="AP1041" s="16"/>
      <c r="AQ1041" s="40"/>
      <c r="AR1041" s="41"/>
      <c r="AS1041" s="38"/>
      <c r="AU1041" s="12"/>
      <c r="AV1041" s="39"/>
      <c r="AX1041" s="16"/>
      <c r="AY1041" s="40"/>
      <c r="AZ1041" s="41"/>
      <c r="BA1041" s="38"/>
      <c r="BC1041" s="12"/>
      <c r="BD1041" s="39"/>
      <c r="BF1041" s="16"/>
      <c r="BG1041" s="40"/>
      <c r="BH1041" s="41"/>
      <c r="BI1041" s="38"/>
      <c r="BK1041" s="12"/>
      <c r="BL1041" s="39"/>
      <c r="BN1041" s="16"/>
      <c r="BO1041" s="40"/>
      <c r="BP1041" s="41"/>
      <c r="BQ1041" s="38"/>
      <c r="BS1041" s="12"/>
      <c r="BT1041" s="39"/>
      <c r="BV1041" s="16"/>
      <c r="BW1041" s="40"/>
      <c r="BX1041" s="41"/>
      <c r="BY1041" s="38"/>
      <c r="CA1041" s="12"/>
      <c r="CB1041" s="39"/>
      <c r="CD1041" s="16"/>
      <c r="CE1041" s="40"/>
      <c r="CF1041" s="41"/>
      <c r="CG1041" s="38"/>
      <c r="CI1041" s="12"/>
      <c r="CJ1041" s="39"/>
      <c r="CL1041" s="16"/>
      <c r="CM1041" s="40"/>
      <c r="CN1041" s="41"/>
      <c r="CO1041" s="38"/>
      <c r="CQ1041" s="12"/>
      <c r="CR1041" s="39"/>
      <c r="CT1041" s="16"/>
      <c r="CU1041" s="40"/>
      <c r="CV1041" s="41"/>
      <c r="CW1041" s="38"/>
      <c r="CY1041" s="12"/>
      <c r="CZ1041" s="39"/>
      <c r="DB1041" s="16"/>
      <c r="DC1041" s="40"/>
      <c r="DD1041" s="41"/>
      <c r="DE1041" s="38"/>
      <c r="DG1041" s="12"/>
      <c r="DH1041" s="39"/>
      <c r="DJ1041" s="16"/>
      <c r="DK1041" s="40"/>
      <c r="DL1041" s="41"/>
      <c r="DM1041" s="38"/>
      <c r="DO1041" s="12"/>
      <c r="DP1041" s="39"/>
      <c r="DR1041" s="16"/>
      <c r="DS1041" s="40"/>
      <c r="DT1041" s="41"/>
      <c r="DU1041" s="38"/>
      <c r="DW1041" s="12"/>
      <c r="DX1041" s="39"/>
      <c r="DZ1041" s="16"/>
      <c r="EA1041" s="40"/>
      <c r="EB1041" s="41"/>
      <c r="EC1041" s="38"/>
      <c r="EE1041" s="12"/>
      <c r="EF1041" s="39"/>
      <c r="EH1041" s="16"/>
      <c r="EI1041" s="40"/>
      <c r="EJ1041" s="41"/>
      <c r="EK1041" s="38"/>
      <c r="EM1041" s="12"/>
      <c r="EN1041" s="39"/>
      <c r="EP1041" s="16"/>
      <c r="EQ1041" s="40"/>
      <c r="ER1041" s="41"/>
      <c r="ES1041" s="38"/>
      <c r="EU1041" s="12"/>
      <c r="EV1041" s="39"/>
      <c r="EX1041" s="16"/>
      <c r="EY1041" s="40"/>
      <c r="EZ1041" s="41"/>
      <c r="FA1041" s="38"/>
      <c r="FC1041" s="12"/>
      <c r="FD1041" s="39"/>
      <c r="FF1041" s="16"/>
      <c r="FG1041" s="40"/>
      <c r="FH1041" s="41"/>
      <c r="FI1041" s="38"/>
      <c r="FK1041" s="12"/>
      <c r="FL1041" s="39"/>
      <c r="FN1041" s="16"/>
      <c r="FO1041" s="40"/>
      <c r="FP1041" s="41"/>
      <c r="FQ1041" s="38"/>
      <c r="FS1041" s="12"/>
      <c r="FT1041" s="39"/>
      <c r="FV1041" s="16"/>
      <c r="FW1041" s="40"/>
      <c r="FX1041" s="41"/>
      <c r="FY1041" s="38"/>
      <c r="GA1041" s="12"/>
      <c r="GB1041" s="39"/>
      <c r="GD1041" s="16"/>
      <c r="GE1041" s="40"/>
      <c r="GF1041" s="41"/>
      <c r="GG1041" s="38"/>
      <c r="GI1041" s="12"/>
      <c r="GJ1041" s="39"/>
      <c r="GL1041" s="16"/>
      <c r="GM1041" s="40"/>
      <c r="GN1041" s="41"/>
      <c r="GO1041" s="38"/>
      <c r="GQ1041" s="12"/>
      <c r="GR1041" s="39"/>
      <c r="GT1041" s="16"/>
      <c r="GU1041" s="40"/>
      <c r="GV1041" s="41"/>
      <c r="GW1041" s="38"/>
      <c r="GY1041" s="12"/>
      <c r="GZ1041" s="39"/>
      <c r="HB1041" s="16"/>
      <c r="HC1041" s="40"/>
      <c r="HD1041" s="41"/>
      <c r="HE1041" s="38"/>
      <c r="HG1041" s="12"/>
      <c r="HH1041" s="39"/>
      <c r="HJ1041" s="16"/>
      <c r="HK1041" s="40"/>
      <c r="HL1041" s="41"/>
      <c r="HM1041" s="38"/>
      <c r="HO1041" s="12"/>
      <c r="HP1041" s="39"/>
      <c r="HR1041" s="16"/>
      <c r="HS1041" s="40"/>
      <c r="HT1041" s="41"/>
      <c r="HU1041" s="38"/>
      <c r="HW1041" s="12"/>
      <c r="HX1041" s="39"/>
      <c r="HZ1041" s="16"/>
      <c r="IA1041" s="40"/>
      <c r="IB1041" s="41"/>
      <c r="IC1041" s="38"/>
      <c r="IE1041" s="12"/>
      <c r="IF1041" s="39"/>
      <c r="IH1041" s="16"/>
      <c r="II1041" s="40"/>
      <c r="IJ1041" s="41"/>
      <c r="IK1041" s="38"/>
      <c r="IM1041" s="12"/>
      <c r="IN1041" s="39"/>
      <c r="IP1041" s="16"/>
      <c r="IQ1041" s="40"/>
      <c r="IR1041" s="41"/>
      <c r="IS1041" s="38"/>
      <c r="IU1041" s="12"/>
      <c r="IV1041" s="39"/>
    </row>
    <row r="1042" spans="1:256" s="6" customFormat="1" ht="76.5" customHeight="1">
      <c r="A1042" s="86">
        <v>31</v>
      </c>
      <c r="B1042" s="67" t="s">
        <v>2170</v>
      </c>
      <c r="C1042" s="141">
        <v>33543646</v>
      </c>
      <c r="D1042" s="141">
        <v>25159065.24</v>
      </c>
      <c r="E1042" s="139">
        <v>42474</v>
      </c>
      <c r="F1042" s="263" t="s">
        <v>2043</v>
      </c>
      <c r="G1042" s="75" t="s">
        <v>80</v>
      </c>
      <c r="H1042" s="73" t="s">
        <v>82</v>
      </c>
      <c r="I1042" s="23"/>
      <c r="J1042" s="23"/>
      <c r="K1042" s="23"/>
      <c r="L1042" s="41"/>
      <c r="M1042" s="38"/>
      <c r="O1042" s="12"/>
      <c r="P1042" s="39"/>
      <c r="R1042" s="16"/>
      <c r="S1042" s="40"/>
      <c r="T1042" s="41"/>
      <c r="U1042" s="38"/>
      <c r="W1042" s="12"/>
      <c r="X1042" s="39"/>
      <c r="Z1042" s="16"/>
      <c r="AA1042" s="40"/>
      <c r="AB1042" s="41"/>
      <c r="AC1042" s="38"/>
      <c r="AE1042" s="12"/>
      <c r="AF1042" s="39"/>
      <c r="AH1042" s="16"/>
      <c r="AI1042" s="40"/>
      <c r="AJ1042" s="41"/>
      <c r="AK1042" s="38"/>
      <c r="AM1042" s="12"/>
      <c r="AN1042" s="39"/>
      <c r="AP1042" s="16"/>
      <c r="AQ1042" s="40"/>
      <c r="AR1042" s="41"/>
      <c r="AS1042" s="38"/>
      <c r="AU1042" s="12"/>
      <c r="AV1042" s="39"/>
      <c r="AX1042" s="16"/>
      <c r="AY1042" s="40"/>
      <c r="AZ1042" s="41"/>
      <c r="BA1042" s="38"/>
      <c r="BC1042" s="12"/>
      <c r="BD1042" s="39"/>
      <c r="BF1042" s="16"/>
      <c r="BG1042" s="40"/>
      <c r="BH1042" s="41"/>
      <c r="BI1042" s="38"/>
      <c r="BK1042" s="12"/>
      <c r="BL1042" s="39"/>
      <c r="BN1042" s="16"/>
      <c r="BO1042" s="40"/>
      <c r="BP1042" s="41"/>
      <c r="BQ1042" s="38"/>
      <c r="BS1042" s="12"/>
      <c r="BT1042" s="39"/>
      <c r="BV1042" s="16"/>
      <c r="BW1042" s="40"/>
      <c r="BX1042" s="41"/>
      <c r="BY1042" s="38"/>
      <c r="CA1042" s="12"/>
      <c r="CB1042" s="39"/>
      <c r="CD1042" s="16"/>
      <c r="CE1042" s="40"/>
      <c r="CF1042" s="41"/>
      <c r="CG1042" s="38"/>
      <c r="CI1042" s="12"/>
      <c r="CJ1042" s="39"/>
      <c r="CL1042" s="16"/>
      <c r="CM1042" s="40"/>
      <c r="CN1042" s="41"/>
      <c r="CO1042" s="38"/>
      <c r="CQ1042" s="12"/>
      <c r="CR1042" s="39"/>
      <c r="CT1042" s="16"/>
      <c r="CU1042" s="40"/>
      <c r="CV1042" s="41"/>
      <c r="CW1042" s="38"/>
      <c r="CY1042" s="12"/>
      <c r="CZ1042" s="39"/>
      <c r="DB1042" s="16"/>
      <c r="DC1042" s="40"/>
      <c r="DD1042" s="41"/>
      <c r="DE1042" s="38"/>
      <c r="DG1042" s="12"/>
      <c r="DH1042" s="39"/>
      <c r="DJ1042" s="16"/>
      <c r="DK1042" s="40"/>
      <c r="DL1042" s="41"/>
      <c r="DM1042" s="38"/>
      <c r="DO1042" s="12"/>
      <c r="DP1042" s="39"/>
      <c r="DR1042" s="16"/>
      <c r="DS1042" s="40"/>
      <c r="DT1042" s="41"/>
      <c r="DU1042" s="38"/>
      <c r="DW1042" s="12"/>
      <c r="DX1042" s="39"/>
      <c r="DZ1042" s="16"/>
      <c r="EA1042" s="40"/>
      <c r="EB1042" s="41"/>
      <c r="EC1042" s="38"/>
      <c r="EE1042" s="12"/>
      <c r="EF1042" s="39"/>
      <c r="EH1042" s="16"/>
      <c r="EI1042" s="40"/>
      <c r="EJ1042" s="41"/>
      <c r="EK1042" s="38"/>
      <c r="EM1042" s="12"/>
      <c r="EN1042" s="39"/>
      <c r="EP1042" s="16"/>
      <c r="EQ1042" s="40"/>
      <c r="ER1042" s="41"/>
      <c r="ES1042" s="38"/>
      <c r="EU1042" s="12"/>
      <c r="EV1042" s="39"/>
      <c r="EX1042" s="16"/>
      <c r="EY1042" s="40"/>
      <c r="EZ1042" s="41"/>
      <c r="FA1042" s="38"/>
      <c r="FC1042" s="12"/>
      <c r="FD1042" s="39"/>
      <c r="FF1042" s="16"/>
      <c r="FG1042" s="40"/>
      <c r="FH1042" s="41"/>
      <c r="FI1042" s="38"/>
      <c r="FK1042" s="12"/>
      <c r="FL1042" s="39"/>
      <c r="FN1042" s="16"/>
      <c r="FO1042" s="40"/>
      <c r="FP1042" s="41"/>
      <c r="FQ1042" s="38"/>
      <c r="FS1042" s="12"/>
      <c r="FT1042" s="39"/>
      <c r="FV1042" s="16"/>
      <c r="FW1042" s="40"/>
      <c r="FX1042" s="41"/>
      <c r="FY1042" s="38"/>
      <c r="GA1042" s="12"/>
      <c r="GB1042" s="39"/>
      <c r="GD1042" s="16"/>
      <c r="GE1042" s="40"/>
      <c r="GF1042" s="41"/>
      <c r="GG1042" s="38"/>
      <c r="GI1042" s="12"/>
      <c r="GJ1042" s="39"/>
      <c r="GL1042" s="16"/>
      <c r="GM1042" s="40"/>
      <c r="GN1042" s="41"/>
      <c r="GO1042" s="38"/>
      <c r="GQ1042" s="12"/>
      <c r="GR1042" s="39"/>
      <c r="GT1042" s="16"/>
      <c r="GU1042" s="40"/>
      <c r="GV1042" s="41"/>
      <c r="GW1042" s="38"/>
      <c r="GY1042" s="12"/>
      <c r="GZ1042" s="39"/>
      <c r="HB1042" s="16"/>
      <c r="HC1042" s="40"/>
      <c r="HD1042" s="41"/>
      <c r="HE1042" s="38"/>
      <c r="HG1042" s="12"/>
      <c r="HH1042" s="39"/>
      <c r="HJ1042" s="16"/>
      <c r="HK1042" s="40"/>
      <c r="HL1042" s="41"/>
      <c r="HM1042" s="38"/>
      <c r="HO1042" s="12"/>
      <c r="HP1042" s="39"/>
      <c r="HR1042" s="16"/>
      <c r="HS1042" s="40"/>
      <c r="HT1042" s="41"/>
      <c r="HU1042" s="38"/>
      <c r="HW1042" s="12"/>
      <c r="HX1042" s="39"/>
      <c r="HZ1042" s="16"/>
      <c r="IA1042" s="40"/>
      <c r="IB1042" s="41"/>
      <c r="IC1042" s="38"/>
      <c r="IE1042" s="12"/>
      <c r="IF1042" s="39"/>
      <c r="IH1042" s="16"/>
      <c r="II1042" s="40"/>
      <c r="IJ1042" s="41"/>
      <c r="IK1042" s="38"/>
      <c r="IM1042" s="12"/>
      <c r="IN1042" s="39"/>
      <c r="IP1042" s="16"/>
      <c r="IQ1042" s="40"/>
      <c r="IR1042" s="41"/>
      <c r="IS1042" s="38"/>
      <c r="IU1042" s="12"/>
      <c r="IV1042" s="39"/>
    </row>
    <row r="1043" spans="1:256" s="6" customFormat="1" ht="78" customHeight="1">
      <c r="A1043" s="86">
        <v>32</v>
      </c>
      <c r="B1043" s="67" t="s">
        <v>520</v>
      </c>
      <c r="C1043" s="141">
        <v>3900</v>
      </c>
      <c r="D1043" s="141">
        <v>3900</v>
      </c>
      <c r="E1043" s="139">
        <v>42333</v>
      </c>
      <c r="F1043" s="302"/>
      <c r="G1043" s="75" t="s">
        <v>80</v>
      </c>
      <c r="H1043" s="73" t="s">
        <v>82</v>
      </c>
      <c r="I1043" s="23"/>
      <c r="J1043" s="23"/>
      <c r="K1043" s="23"/>
      <c r="L1043" s="41"/>
      <c r="M1043" s="38"/>
      <c r="O1043" s="12"/>
      <c r="P1043" s="39"/>
      <c r="R1043" s="16"/>
      <c r="S1043" s="40"/>
      <c r="T1043" s="41"/>
      <c r="U1043" s="38"/>
      <c r="W1043" s="12"/>
      <c r="X1043" s="39"/>
      <c r="Z1043" s="16"/>
      <c r="AA1043" s="40"/>
      <c r="AB1043" s="41"/>
      <c r="AC1043" s="38"/>
      <c r="AE1043" s="12"/>
      <c r="AF1043" s="39"/>
      <c r="AH1043" s="16"/>
      <c r="AI1043" s="40"/>
      <c r="AJ1043" s="41"/>
      <c r="AK1043" s="38"/>
      <c r="AM1043" s="12"/>
      <c r="AN1043" s="39"/>
      <c r="AP1043" s="16"/>
      <c r="AQ1043" s="40"/>
      <c r="AR1043" s="41"/>
      <c r="AS1043" s="38"/>
      <c r="AU1043" s="12"/>
      <c r="AV1043" s="39"/>
      <c r="AX1043" s="16"/>
      <c r="AY1043" s="40"/>
      <c r="AZ1043" s="41"/>
      <c r="BA1043" s="38"/>
      <c r="BC1043" s="12"/>
      <c r="BD1043" s="39"/>
      <c r="BF1043" s="16"/>
      <c r="BG1043" s="40"/>
      <c r="BH1043" s="41"/>
      <c r="BI1043" s="38"/>
      <c r="BK1043" s="12"/>
      <c r="BL1043" s="39"/>
      <c r="BN1043" s="16"/>
      <c r="BO1043" s="40"/>
      <c r="BP1043" s="41"/>
      <c r="BQ1043" s="38"/>
      <c r="BS1043" s="12"/>
      <c r="BT1043" s="39"/>
      <c r="BV1043" s="16"/>
      <c r="BW1043" s="40"/>
      <c r="BX1043" s="41"/>
      <c r="BY1043" s="38"/>
      <c r="CA1043" s="12"/>
      <c r="CB1043" s="39"/>
      <c r="CD1043" s="16"/>
      <c r="CE1043" s="40"/>
      <c r="CF1043" s="41"/>
      <c r="CG1043" s="38"/>
      <c r="CI1043" s="12"/>
      <c r="CJ1043" s="39"/>
      <c r="CL1043" s="16"/>
      <c r="CM1043" s="40"/>
      <c r="CN1043" s="41"/>
      <c r="CO1043" s="38"/>
      <c r="CQ1043" s="12"/>
      <c r="CR1043" s="39"/>
      <c r="CT1043" s="16"/>
      <c r="CU1043" s="40"/>
      <c r="CV1043" s="41"/>
      <c r="CW1043" s="38"/>
      <c r="CY1043" s="12"/>
      <c r="CZ1043" s="39"/>
      <c r="DB1043" s="16"/>
      <c r="DC1043" s="40"/>
      <c r="DD1043" s="41"/>
      <c r="DE1043" s="38"/>
      <c r="DG1043" s="12"/>
      <c r="DH1043" s="39"/>
      <c r="DJ1043" s="16"/>
      <c r="DK1043" s="40"/>
      <c r="DL1043" s="41"/>
      <c r="DM1043" s="38"/>
      <c r="DO1043" s="12"/>
      <c r="DP1043" s="39"/>
      <c r="DR1043" s="16"/>
      <c r="DS1043" s="40"/>
      <c r="DT1043" s="41"/>
      <c r="DU1043" s="38"/>
      <c r="DW1043" s="12"/>
      <c r="DX1043" s="39"/>
      <c r="DZ1043" s="16"/>
      <c r="EA1043" s="40"/>
      <c r="EB1043" s="41"/>
      <c r="EC1043" s="38"/>
      <c r="EE1043" s="12"/>
      <c r="EF1043" s="39"/>
      <c r="EH1043" s="16"/>
      <c r="EI1043" s="40"/>
      <c r="EJ1043" s="41"/>
      <c r="EK1043" s="38"/>
      <c r="EM1043" s="12"/>
      <c r="EN1043" s="39"/>
      <c r="EP1043" s="16"/>
      <c r="EQ1043" s="40"/>
      <c r="ER1043" s="41"/>
      <c r="ES1043" s="38"/>
      <c r="EU1043" s="12"/>
      <c r="EV1043" s="39"/>
      <c r="EX1043" s="16"/>
      <c r="EY1043" s="40"/>
      <c r="EZ1043" s="41"/>
      <c r="FA1043" s="38"/>
      <c r="FC1043" s="12"/>
      <c r="FD1043" s="39"/>
      <c r="FF1043" s="16"/>
      <c r="FG1043" s="40"/>
      <c r="FH1043" s="41"/>
      <c r="FI1043" s="38"/>
      <c r="FK1043" s="12"/>
      <c r="FL1043" s="39"/>
      <c r="FN1043" s="16"/>
      <c r="FO1043" s="40"/>
      <c r="FP1043" s="41"/>
      <c r="FQ1043" s="38"/>
      <c r="FS1043" s="12"/>
      <c r="FT1043" s="39"/>
      <c r="FV1043" s="16"/>
      <c r="FW1043" s="40"/>
      <c r="FX1043" s="41"/>
      <c r="FY1043" s="38"/>
      <c r="GA1043" s="12"/>
      <c r="GB1043" s="39"/>
      <c r="GD1043" s="16"/>
      <c r="GE1043" s="40"/>
      <c r="GF1043" s="41"/>
      <c r="GG1043" s="38"/>
      <c r="GI1043" s="12"/>
      <c r="GJ1043" s="39"/>
      <c r="GL1043" s="16"/>
      <c r="GM1043" s="40"/>
      <c r="GN1043" s="41"/>
      <c r="GO1043" s="38"/>
      <c r="GQ1043" s="12"/>
      <c r="GR1043" s="39"/>
      <c r="GT1043" s="16"/>
      <c r="GU1043" s="40"/>
      <c r="GV1043" s="41"/>
      <c r="GW1043" s="38"/>
      <c r="GY1043" s="12"/>
      <c r="GZ1043" s="39"/>
      <c r="HB1043" s="16"/>
      <c r="HC1043" s="40"/>
      <c r="HD1043" s="41"/>
      <c r="HE1043" s="38"/>
      <c r="HG1043" s="12"/>
      <c r="HH1043" s="39"/>
      <c r="HJ1043" s="16"/>
      <c r="HK1043" s="40"/>
      <c r="HL1043" s="41"/>
      <c r="HM1043" s="38"/>
      <c r="HO1043" s="12"/>
      <c r="HP1043" s="39"/>
      <c r="HR1043" s="16"/>
      <c r="HS1043" s="40"/>
      <c r="HT1043" s="41"/>
      <c r="HU1043" s="38"/>
      <c r="HW1043" s="12"/>
      <c r="HX1043" s="39"/>
      <c r="HZ1043" s="16"/>
      <c r="IA1043" s="40"/>
      <c r="IB1043" s="41"/>
      <c r="IC1043" s="38"/>
      <c r="IE1043" s="12"/>
      <c r="IF1043" s="39"/>
      <c r="IH1043" s="16"/>
      <c r="II1043" s="40"/>
      <c r="IJ1043" s="41"/>
      <c r="IK1043" s="38"/>
      <c r="IM1043" s="12"/>
      <c r="IN1043" s="39"/>
      <c r="IP1043" s="16"/>
      <c r="IQ1043" s="40"/>
      <c r="IR1043" s="41"/>
      <c r="IS1043" s="38"/>
      <c r="IU1043" s="12"/>
      <c r="IV1043" s="39"/>
    </row>
    <row r="1044" spans="1:256" s="6" customFormat="1" ht="69.75" customHeight="1">
      <c r="A1044" s="86">
        <v>33</v>
      </c>
      <c r="B1044" s="67" t="s">
        <v>523</v>
      </c>
      <c r="C1044" s="141">
        <v>800</v>
      </c>
      <c r="D1044" s="141">
        <v>800</v>
      </c>
      <c r="E1044" s="139">
        <v>42333</v>
      </c>
      <c r="F1044" s="302"/>
      <c r="G1044" s="75" t="s">
        <v>80</v>
      </c>
      <c r="H1044" s="73" t="s">
        <v>82</v>
      </c>
      <c r="I1044" s="23"/>
      <c r="J1044" s="23"/>
      <c r="K1044" s="23"/>
      <c r="L1044" s="41"/>
      <c r="M1044" s="38"/>
      <c r="O1044" s="12"/>
      <c r="P1044" s="39"/>
      <c r="R1044" s="16"/>
      <c r="S1044" s="40"/>
      <c r="T1044" s="41"/>
      <c r="U1044" s="38"/>
      <c r="W1044" s="12"/>
      <c r="X1044" s="39"/>
      <c r="Z1044" s="16"/>
      <c r="AA1044" s="40"/>
      <c r="AB1044" s="41"/>
      <c r="AC1044" s="38"/>
      <c r="AE1044" s="12"/>
      <c r="AF1044" s="39"/>
      <c r="AH1044" s="16"/>
      <c r="AI1044" s="40"/>
      <c r="AJ1044" s="41"/>
      <c r="AK1044" s="38"/>
      <c r="AM1044" s="12"/>
      <c r="AN1044" s="39"/>
      <c r="AP1044" s="16"/>
      <c r="AQ1044" s="40"/>
      <c r="AR1044" s="41"/>
      <c r="AS1044" s="38"/>
      <c r="AU1044" s="12"/>
      <c r="AV1044" s="39"/>
      <c r="AX1044" s="16"/>
      <c r="AY1044" s="40"/>
      <c r="AZ1044" s="41"/>
      <c r="BA1044" s="38"/>
      <c r="BC1044" s="12"/>
      <c r="BD1044" s="39"/>
      <c r="BF1044" s="16"/>
      <c r="BG1044" s="40"/>
      <c r="BH1044" s="41"/>
      <c r="BI1044" s="38"/>
      <c r="BK1044" s="12"/>
      <c r="BL1044" s="39"/>
      <c r="BN1044" s="16"/>
      <c r="BO1044" s="40"/>
      <c r="BP1044" s="41"/>
      <c r="BQ1044" s="38"/>
      <c r="BS1044" s="12"/>
      <c r="BT1044" s="39"/>
      <c r="BV1044" s="16"/>
      <c r="BW1044" s="40"/>
      <c r="BX1044" s="41"/>
      <c r="BY1044" s="38"/>
      <c r="CA1044" s="12"/>
      <c r="CB1044" s="39"/>
      <c r="CD1044" s="16"/>
      <c r="CE1044" s="40"/>
      <c r="CF1044" s="41"/>
      <c r="CG1044" s="38"/>
      <c r="CI1044" s="12"/>
      <c r="CJ1044" s="39"/>
      <c r="CL1044" s="16"/>
      <c r="CM1044" s="40"/>
      <c r="CN1044" s="41"/>
      <c r="CO1044" s="38"/>
      <c r="CQ1044" s="12"/>
      <c r="CR1044" s="39"/>
      <c r="CT1044" s="16"/>
      <c r="CU1044" s="40"/>
      <c r="CV1044" s="41"/>
      <c r="CW1044" s="38"/>
      <c r="CY1044" s="12"/>
      <c r="CZ1044" s="39"/>
      <c r="DB1044" s="16"/>
      <c r="DC1044" s="40"/>
      <c r="DD1044" s="41"/>
      <c r="DE1044" s="38"/>
      <c r="DG1044" s="12"/>
      <c r="DH1044" s="39"/>
      <c r="DJ1044" s="16"/>
      <c r="DK1044" s="40"/>
      <c r="DL1044" s="41"/>
      <c r="DM1044" s="38"/>
      <c r="DO1044" s="12"/>
      <c r="DP1044" s="39"/>
      <c r="DR1044" s="16"/>
      <c r="DS1044" s="40"/>
      <c r="DT1044" s="41"/>
      <c r="DU1044" s="38"/>
      <c r="DW1044" s="12"/>
      <c r="DX1044" s="39"/>
      <c r="DZ1044" s="16"/>
      <c r="EA1044" s="40"/>
      <c r="EB1044" s="41"/>
      <c r="EC1044" s="38"/>
      <c r="EE1044" s="12"/>
      <c r="EF1044" s="39"/>
      <c r="EH1044" s="16"/>
      <c r="EI1044" s="40"/>
      <c r="EJ1044" s="41"/>
      <c r="EK1044" s="38"/>
      <c r="EM1044" s="12"/>
      <c r="EN1044" s="39"/>
      <c r="EP1044" s="16"/>
      <c r="EQ1044" s="40"/>
      <c r="ER1044" s="41"/>
      <c r="ES1044" s="38"/>
      <c r="EU1044" s="12"/>
      <c r="EV1044" s="39"/>
      <c r="EX1044" s="16"/>
      <c r="EY1044" s="40"/>
      <c r="EZ1044" s="41"/>
      <c r="FA1044" s="38"/>
      <c r="FC1044" s="12"/>
      <c r="FD1044" s="39"/>
      <c r="FF1044" s="16"/>
      <c r="FG1044" s="40"/>
      <c r="FH1044" s="41"/>
      <c r="FI1044" s="38"/>
      <c r="FK1044" s="12"/>
      <c r="FL1044" s="39"/>
      <c r="FN1044" s="16"/>
      <c r="FO1044" s="40"/>
      <c r="FP1044" s="41"/>
      <c r="FQ1044" s="38"/>
      <c r="FS1044" s="12"/>
      <c r="FT1044" s="39"/>
      <c r="FV1044" s="16"/>
      <c r="FW1044" s="40"/>
      <c r="FX1044" s="41"/>
      <c r="FY1044" s="38"/>
      <c r="GA1044" s="12"/>
      <c r="GB1044" s="39"/>
      <c r="GD1044" s="16"/>
      <c r="GE1044" s="40"/>
      <c r="GF1044" s="41"/>
      <c r="GG1044" s="38"/>
      <c r="GI1044" s="12"/>
      <c r="GJ1044" s="39"/>
      <c r="GL1044" s="16"/>
      <c r="GM1044" s="40"/>
      <c r="GN1044" s="41"/>
      <c r="GO1044" s="38"/>
      <c r="GQ1044" s="12"/>
      <c r="GR1044" s="39"/>
      <c r="GT1044" s="16"/>
      <c r="GU1044" s="40"/>
      <c r="GV1044" s="41"/>
      <c r="GW1044" s="38"/>
      <c r="GY1044" s="12"/>
      <c r="GZ1044" s="39"/>
      <c r="HB1044" s="16"/>
      <c r="HC1044" s="40"/>
      <c r="HD1044" s="41"/>
      <c r="HE1044" s="38"/>
      <c r="HG1044" s="12"/>
      <c r="HH1044" s="39"/>
      <c r="HJ1044" s="16"/>
      <c r="HK1044" s="40"/>
      <c r="HL1044" s="41"/>
      <c r="HM1044" s="38"/>
      <c r="HO1044" s="12"/>
      <c r="HP1044" s="39"/>
      <c r="HR1044" s="16"/>
      <c r="HS1044" s="40"/>
      <c r="HT1044" s="41"/>
      <c r="HU1044" s="38"/>
      <c r="HW1044" s="12"/>
      <c r="HX1044" s="39"/>
      <c r="HZ1044" s="16"/>
      <c r="IA1044" s="40"/>
      <c r="IB1044" s="41"/>
      <c r="IC1044" s="38"/>
      <c r="IE1044" s="12"/>
      <c r="IF1044" s="39"/>
      <c r="IH1044" s="16"/>
      <c r="II1044" s="40"/>
      <c r="IJ1044" s="41"/>
      <c r="IK1044" s="38"/>
      <c r="IM1044" s="12"/>
      <c r="IN1044" s="39"/>
      <c r="IP1044" s="16"/>
      <c r="IQ1044" s="40"/>
      <c r="IR1044" s="41"/>
      <c r="IS1044" s="38"/>
      <c r="IU1044" s="12"/>
      <c r="IV1044" s="39"/>
    </row>
    <row r="1045" spans="1:256" s="6" customFormat="1" ht="66" customHeight="1">
      <c r="A1045" s="86">
        <v>34</v>
      </c>
      <c r="B1045" s="67" t="s">
        <v>524</v>
      </c>
      <c r="C1045" s="141">
        <v>1300</v>
      </c>
      <c r="D1045" s="141">
        <v>1300</v>
      </c>
      <c r="E1045" s="139">
        <v>42333</v>
      </c>
      <c r="F1045" s="302"/>
      <c r="G1045" s="75" t="s">
        <v>80</v>
      </c>
      <c r="H1045" s="73" t="s">
        <v>82</v>
      </c>
      <c r="I1045" s="23"/>
      <c r="J1045" s="23"/>
      <c r="K1045" s="23"/>
      <c r="L1045" s="41"/>
      <c r="M1045" s="38"/>
      <c r="O1045" s="12"/>
      <c r="P1045" s="39"/>
      <c r="R1045" s="16"/>
      <c r="S1045" s="40"/>
      <c r="T1045" s="41"/>
      <c r="U1045" s="38"/>
      <c r="W1045" s="12"/>
      <c r="X1045" s="39"/>
      <c r="Z1045" s="16"/>
      <c r="AA1045" s="40"/>
      <c r="AB1045" s="41"/>
      <c r="AC1045" s="38"/>
      <c r="AE1045" s="12"/>
      <c r="AF1045" s="39"/>
      <c r="AH1045" s="16"/>
      <c r="AI1045" s="40"/>
      <c r="AJ1045" s="41"/>
      <c r="AK1045" s="38"/>
      <c r="AM1045" s="12"/>
      <c r="AN1045" s="39"/>
      <c r="AP1045" s="16"/>
      <c r="AQ1045" s="40"/>
      <c r="AR1045" s="41"/>
      <c r="AS1045" s="38"/>
      <c r="AU1045" s="12"/>
      <c r="AV1045" s="39"/>
      <c r="AX1045" s="16"/>
      <c r="AY1045" s="40"/>
      <c r="AZ1045" s="41"/>
      <c r="BA1045" s="38"/>
      <c r="BC1045" s="12"/>
      <c r="BD1045" s="39"/>
      <c r="BF1045" s="16"/>
      <c r="BG1045" s="40"/>
      <c r="BH1045" s="41"/>
      <c r="BI1045" s="38"/>
      <c r="BK1045" s="12"/>
      <c r="BL1045" s="39"/>
      <c r="BN1045" s="16"/>
      <c r="BO1045" s="40"/>
      <c r="BP1045" s="41"/>
      <c r="BQ1045" s="38"/>
      <c r="BS1045" s="12"/>
      <c r="BT1045" s="39"/>
      <c r="BV1045" s="16"/>
      <c r="BW1045" s="40"/>
      <c r="BX1045" s="41"/>
      <c r="BY1045" s="38"/>
      <c r="CA1045" s="12"/>
      <c r="CB1045" s="39"/>
      <c r="CD1045" s="16"/>
      <c r="CE1045" s="40"/>
      <c r="CF1045" s="41"/>
      <c r="CG1045" s="38"/>
      <c r="CI1045" s="12"/>
      <c r="CJ1045" s="39"/>
      <c r="CL1045" s="16"/>
      <c r="CM1045" s="40"/>
      <c r="CN1045" s="41"/>
      <c r="CO1045" s="38"/>
      <c r="CQ1045" s="12"/>
      <c r="CR1045" s="39"/>
      <c r="CT1045" s="16"/>
      <c r="CU1045" s="40"/>
      <c r="CV1045" s="41"/>
      <c r="CW1045" s="38"/>
      <c r="CY1045" s="12"/>
      <c r="CZ1045" s="39"/>
      <c r="DB1045" s="16"/>
      <c r="DC1045" s="40"/>
      <c r="DD1045" s="41"/>
      <c r="DE1045" s="38"/>
      <c r="DG1045" s="12"/>
      <c r="DH1045" s="39"/>
      <c r="DJ1045" s="16"/>
      <c r="DK1045" s="40"/>
      <c r="DL1045" s="41"/>
      <c r="DM1045" s="38"/>
      <c r="DO1045" s="12"/>
      <c r="DP1045" s="39"/>
      <c r="DR1045" s="16"/>
      <c r="DS1045" s="40"/>
      <c r="DT1045" s="41"/>
      <c r="DU1045" s="38"/>
      <c r="DW1045" s="12"/>
      <c r="DX1045" s="39"/>
      <c r="DZ1045" s="16"/>
      <c r="EA1045" s="40"/>
      <c r="EB1045" s="41"/>
      <c r="EC1045" s="38"/>
      <c r="EE1045" s="12"/>
      <c r="EF1045" s="39"/>
      <c r="EH1045" s="16"/>
      <c r="EI1045" s="40"/>
      <c r="EJ1045" s="41"/>
      <c r="EK1045" s="38"/>
      <c r="EM1045" s="12"/>
      <c r="EN1045" s="39"/>
      <c r="EP1045" s="16"/>
      <c r="EQ1045" s="40"/>
      <c r="ER1045" s="41"/>
      <c r="ES1045" s="38"/>
      <c r="EU1045" s="12"/>
      <c r="EV1045" s="39"/>
      <c r="EX1045" s="16"/>
      <c r="EY1045" s="40"/>
      <c r="EZ1045" s="41"/>
      <c r="FA1045" s="38"/>
      <c r="FC1045" s="12"/>
      <c r="FD1045" s="39"/>
      <c r="FF1045" s="16"/>
      <c r="FG1045" s="40"/>
      <c r="FH1045" s="41"/>
      <c r="FI1045" s="38"/>
      <c r="FK1045" s="12"/>
      <c r="FL1045" s="39"/>
      <c r="FN1045" s="16"/>
      <c r="FO1045" s="40"/>
      <c r="FP1045" s="41"/>
      <c r="FQ1045" s="38"/>
      <c r="FS1045" s="12"/>
      <c r="FT1045" s="39"/>
      <c r="FV1045" s="16"/>
      <c r="FW1045" s="40"/>
      <c r="FX1045" s="41"/>
      <c r="FY1045" s="38"/>
      <c r="GA1045" s="12"/>
      <c r="GB1045" s="39"/>
      <c r="GD1045" s="16"/>
      <c r="GE1045" s="40"/>
      <c r="GF1045" s="41"/>
      <c r="GG1045" s="38"/>
      <c r="GI1045" s="12"/>
      <c r="GJ1045" s="39"/>
      <c r="GL1045" s="16"/>
      <c r="GM1045" s="40"/>
      <c r="GN1045" s="41"/>
      <c r="GO1045" s="38"/>
      <c r="GQ1045" s="12"/>
      <c r="GR1045" s="39"/>
      <c r="GT1045" s="16"/>
      <c r="GU1045" s="40"/>
      <c r="GV1045" s="41"/>
      <c r="GW1045" s="38"/>
      <c r="GY1045" s="12"/>
      <c r="GZ1045" s="39"/>
      <c r="HB1045" s="16"/>
      <c r="HC1045" s="40"/>
      <c r="HD1045" s="41"/>
      <c r="HE1045" s="38"/>
      <c r="HG1045" s="12"/>
      <c r="HH1045" s="39"/>
      <c r="HJ1045" s="16"/>
      <c r="HK1045" s="40"/>
      <c r="HL1045" s="41"/>
      <c r="HM1045" s="38"/>
      <c r="HO1045" s="12"/>
      <c r="HP1045" s="39"/>
      <c r="HR1045" s="16"/>
      <c r="HS1045" s="40"/>
      <c r="HT1045" s="41"/>
      <c r="HU1045" s="38"/>
      <c r="HW1045" s="12"/>
      <c r="HX1045" s="39"/>
      <c r="HZ1045" s="16"/>
      <c r="IA1045" s="40"/>
      <c r="IB1045" s="41"/>
      <c r="IC1045" s="38"/>
      <c r="IE1045" s="12"/>
      <c r="IF1045" s="39"/>
      <c r="IH1045" s="16"/>
      <c r="II1045" s="40"/>
      <c r="IJ1045" s="41"/>
      <c r="IK1045" s="38"/>
      <c r="IM1045" s="12"/>
      <c r="IN1045" s="39"/>
      <c r="IP1045" s="16"/>
      <c r="IQ1045" s="40"/>
      <c r="IR1045" s="41"/>
      <c r="IS1045" s="38"/>
      <c r="IU1045" s="12"/>
      <c r="IV1045" s="39"/>
    </row>
    <row r="1046" spans="1:256" s="6" customFormat="1" ht="73.5" customHeight="1">
      <c r="A1046" s="86">
        <v>35</v>
      </c>
      <c r="B1046" s="67" t="s">
        <v>525</v>
      </c>
      <c r="C1046" s="141">
        <v>900</v>
      </c>
      <c r="D1046" s="141">
        <v>900</v>
      </c>
      <c r="E1046" s="139">
        <v>42333</v>
      </c>
      <c r="F1046" s="302"/>
      <c r="G1046" s="75" t="s">
        <v>80</v>
      </c>
      <c r="H1046" s="73" t="s">
        <v>82</v>
      </c>
      <c r="I1046" s="23"/>
      <c r="J1046" s="23"/>
      <c r="K1046" s="23"/>
      <c r="L1046" s="41"/>
      <c r="M1046" s="38"/>
      <c r="O1046" s="12"/>
      <c r="P1046" s="39"/>
      <c r="R1046" s="16"/>
      <c r="S1046" s="40"/>
      <c r="T1046" s="41"/>
      <c r="U1046" s="38"/>
      <c r="W1046" s="12"/>
      <c r="X1046" s="39"/>
      <c r="Z1046" s="16"/>
      <c r="AA1046" s="40"/>
      <c r="AB1046" s="41"/>
      <c r="AC1046" s="38"/>
      <c r="AE1046" s="12"/>
      <c r="AF1046" s="39"/>
      <c r="AH1046" s="16"/>
      <c r="AI1046" s="40"/>
      <c r="AJ1046" s="41"/>
      <c r="AK1046" s="38"/>
      <c r="AM1046" s="12"/>
      <c r="AN1046" s="39"/>
      <c r="AP1046" s="16"/>
      <c r="AQ1046" s="40"/>
      <c r="AR1046" s="41"/>
      <c r="AS1046" s="38"/>
      <c r="AU1046" s="12"/>
      <c r="AV1046" s="39"/>
      <c r="AX1046" s="16"/>
      <c r="AY1046" s="40"/>
      <c r="AZ1046" s="41"/>
      <c r="BA1046" s="38"/>
      <c r="BC1046" s="12"/>
      <c r="BD1046" s="39"/>
      <c r="BF1046" s="16"/>
      <c r="BG1046" s="40"/>
      <c r="BH1046" s="41"/>
      <c r="BI1046" s="38"/>
      <c r="BK1046" s="12"/>
      <c r="BL1046" s="39"/>
      <c r="BN1046" s="16"/>
      <c r="BO1046" s="40"/>
      <c r="BP1046" s="41"/>
      <c r="BQ1046" s="38"/>
      <c r="BS1046" s="12"/>
      <c r="BT1046" s="39"/>
      <c r="BV1046" s="16"/>
      <c r="BW1046" s="40"/>
      <c r="BX1046" s="41"/>
      <c r="BY1046" s="38"/>
      <c r="CA1046" s="12"/>
      <c r="CB1046" s="39"/>
      <c r="CD1046" s="16"/>
      <c r="CE1046" s="40"/>
      <c r="CF1046" s="41"/>
      <c r="CG1046" s="38"/>
      <c r="CI1046" s="12"/>
      <c r="CJ1046" s="39"/>
      <c r="CL1046" s="16"/>
      <c r="CM1046" s="40"/>
      <c r="CN1046" s="41"/>
      <c r="CO1046" s="38"/>
      <c r="CQ1046" s="12"/>
      <c r="CR1046" s="39"/>
      <c r="CT1046" s="16"/>
      <c r="CU1046" s="40"/>
      <c r="CV1046" s="41"/>
      <c r="CW1046" s="38"/>
      <c r="CY1046" s="12"/>
      <c r="CZ1046" s="39"/>
      <c r="DB1046" s="16"/>
      <c r="DC1046" s="40"/>
      <c r="DD1046" s="41"/>
      <c r="DE1046" s="38"/>
      <c r="DG1046" s="12"/>
      <c r="DH1046" s="39"/>
      <c r="DJ1046" s="16"/>
      <c r="DK1046" s="40"/>
      <c r="DL1046" s="41"/>
      <c r="DM1046" s="38"/>
      <c r="DO1046" s="12"/>
      <c r="DP1046" s="39"/>
      <c r="DR1046" s="16"/>
      <c r="DS1046" s="40"/>
      <c r="DT1046" s="41"/>
      <c r="DU1046" s="38"/>
      <c r="DW1046" s="12"/>
      <c r="DX1046" s="39"/>
      <c r="DZ1046" s="16"/>
      <c r="EA1046" s="40"/>
      <c r="EB1046" s="41"/>
      <c r="EC1046" s="38"/>
      <c r="EE1046" s="12"/>
      <c r="EF1046" s="39"/>
      <c r="EH1046" s="16"/>
      <c r="EI1046" s="40"/>
      <c r="EJ1046" s="41"/>
      <c r="EK1046" s="38"/>
      <c r="EM1046" s="12"/>
      <c r="EN1046" s="39"/>
      <c r="EP1046" s="16"/>
      <c r="EQ1046" s="40"/>
      <c r="ER1046" s="41"/>
      <c r="ES1046" s="38"/>
      <c r="EU1046" s="12"/>
      <c r="EV1046" s="39"/>
      <c r="EX1046" s="16"/>
      <c r="EY1046" s="40"/>
      <c r="EZ1046" s="41"/>
      <c r="FA1046" s="38"/>
      <c r="FC1046" s="12"/>
      <c r="FD1046" s="39"/>
      <c r="FF1046" s="16"/>
      <c r="FG1046" s="40"/>
      <c r="FH1046" s="41"/>
      <c r="FI1046" s="38"/>
      <c r="FK1046" s="12"/>
      <c r="FL1046" s="39"/>
      <c r="FN1046" s="16"/>
      <c r="FO1046" s="40"/>
      <c r="FP1046" s="41"/>
      <c r="FQ1046" s="38"/>
      <c r="FS1046" s="12"/>
      <c r="FT1046" s="39"/>
      <c r="FV1046" s="16"/>
      <c r="FW1046" s="40"/>
      <c r="FX1046" s="41"/>
      <c r="FY1046" s="38"/>
      <c r="GA1046" s="12"/>
      <c r="GB1046" s="39"/>
      <c r="GD1046" s="16"/>
      <c r="GE1046" s="40"/>
      <c r="GF1046" s="41"/>
      <c r="GG1046" s="38"/>
      <c r="GI1046" s="12"/>
      <c r="GJ1046" s="39"/>
      <c r="GL1046" s="16"/>
      <c r="GM1046" s="40"/>
      <c r="GN1046" s="41"/>
      <c r="GO1046" s="38"/>
      <c r="GQ1046" s="12"/>
      <c r="GR1046" s="39"/>
      <c r="GT1046" s="16"/>
      <c r="GU1046" s="40"/>
      <c r="GV1046" s="41"/>
      <c r="GW1046" s="38"/>
      <c r="GY1046" s="12"/>
      <c r="GZ1046" s="39"/>
      <c r="HB1046" s="16"/>
      <c r="HC1046" s="40"/>
      <c r="HD1046" s="41"/>
      <c r="HE1046" s="38"/>
      <c r="HG1046" s="12"/>
      <c r="HH1046" s="39"/>
      <c r="HJ1046" s="16"/>
      <c r="HK1046" s="40"/>
      <c r="HL1046" s="41"/>
      <c r="HM1046" s="38"/>
      <c r="HO1046" s="12"/>
      <c r="HP1046" s="39"/>
      <c r="HR1046" s="16"/>
      <c r="HS1046" s="40"/>
      <c r="HT1046" s="41"/>
      <c r="HU1046" s="38"/>
      <c r="HW1046" s="12"/>
      <c r="HX1046" s="39"/>
      <c r="HZ1046" s="16"/>
      <c r="IA1046" s="40"/>
      <c r="IB1046" s="41"/>
      <c r="IC1046" s="38"/>
      <c r="IE1046" s="12"/>
      <c r="IF1046" s="39"/>
      <c r="IH1046" s="16"/>
      <c r="II1046" s="40"/>
      <c r="IJ1046" s="41"/>
      <c r="IK1046" s="38"/>
      <c r="IM1046" s="12"/>
      <c r="IN1046" s="39"/>
      <c r="IP1046" s="16"/>
      <c r="IQ1046" s="40"/>
      <c r="IR1046" s="41"/>
      <c r="IS1046" s="38"/>
      <c r="IU1046" s="12"/>
      <c r="IV1046" s="39"/>
    </row>
    <row r="1047" spans="1:256" s="6" customFormat="1" ht="74.25" customHeight="1">
      <c r="A1047" s="86">
        <v>36</v>
      </c>
      <c r="B1047" s="67" t="s">
        <v>526</v>
      </c>
      <c r="C1047" s="141">
        <v>1700</v>
      </c>
      <c r="D1047" s="141">
        <v>1700</v>
      </c>
      <c r="E1047" s="139">
        <v>42333</v>
      </c>
      <c r="F1047" s="302"/>
      <c r="G1047" s="75" t="s">
        <v>80</v>
      </c>
      <c r="H1047" s="73" t="s">
        <v>82</v>
      </c>
      <c r="I1047" s="23"/>
      <c r="J1047" s="23"/>
      <c r="K1047" s="23"/>
      <c r="L1047" s="41"/>
      <c r="M1047" s="38"/>
      <c r="O1047" s="12"/>
      <c r="P1047" s="39"/>
      <c r="R1047" s="16"/>
      <c r="S1047" s="40"/>
      <c r="T1047" s="41"/>
      <c r="U1047" s="38"/>
      <c r="W1047" s="12"/>
      <c r="X1047" s="39"/>
      <c r="Z1047" s="16"/>
      <c r="AA1047" s="40"/>
      <c r="AB1047" s="41"/>
      <c r="AC1047" s="38"/>
      <c r="AE1047" s="12"/>
      <c r="AF1047" s="39"/>
      <c r="AH1047" s="16"/>
      <c r="AI1047" s="40"/>
      <c r="AJ1047" s="41"/>
      <c r="AK1047" s="38"/>
      <c r="AM1047" s="12"/>
      <c r="AN1047" s="39"/>
      <c r="AP1047" s="16"/>
      <c r="AQ1047" s="40"/>
      <c r="AR1047" s="41"/>
      <c r="AS1047" s="38"/>
      <c r="AU1047" s="12"/>
      <c r="AV1047" s="39"/>
      <c r="AX1047" s="16"/>
      <c r="AY1047" s="40"/>
      <c r="AZ1047" s="41"/>
      <c r="BA1047" s="38"/>
      <c r="BC1047" s="12"/>
      <c r="BD1047" s="39"/>
      <c r="BF1047" s="16"/>
      <c r="BG1047" s="40"/>
      <c r="BH1047" s="41"/>
      <c r="BI1047" s="38"/>
      <c r="BK1047" s="12"/>
      <c r="BL1047" s="39"/>
      <c r="BN1047" s="16"/>
      <c r="BO1047" s="40"/>
      <c r="BP1047" s="41"/>
      <c r="BQ1047" s="38"/>
      <c r="BS1047" s="12"/>
      <c r="BT1047" s="39"/>
      <c r="BV1047" s="16"/>
      <c r="BW1047" s="40"/>
      <c r="BX1047" s="41"/>
      <c r="BY1047" s="38"/>
      <c r="CA1047" s="12"/>
      <c r="CB1047" s="39"/>
      <c r="CD1047" s="16"/>
      <c r="CE1047" s="40"/>
      <c r="CF1047" s="41"/>
      <c r="CG1047" s="38"/>
      <c r="CI1047" s="12"/>
      <c r="CJ1047" s="39"/>
      <c r="CL1047" s="16"/>
      <c r="CM1047" s="40"/>
      <c r="CN1047" s="41"/>
      <c r="CO1047" s="38"/>
      <c r="CQ1047" s="12"/>
      <c r="CR1047" s="39"/>
      <c r="CT1047" s="16"/>
      <c r="CU1047" s="40"/>
      <c r="CV1047" s="41"/>
      <c r="CW1047" s="38"/>
      <c r="CY1047" s="12"/>
      <c r="CZ1047" s="39"/>
      <c r="DB1047" s="16"/>
      <c r="DC1047" s="40"/>
      <c r="DD1047" s="41"/>
      <c r="DE1047" s="38"/>
      <c r="DG1047" s="12"/>
      <c r="DH1047" s="39"/>
      <c r="DJ1047" s="16"/>
      <c r="DK1047" s="40"/>
      <c r="DL1047" s="41"/>
      <c r="DM1047" s="38"/>
      <c r="DO1047" s="12"/>
      <c r="DP1047" s="39"/>
      <c r="DR1047" s="16"/>
      <c r="DS1047" s="40"/>
      <c r="DT1047" s="41"/>
      <c r="DU1047" s="38"/>
      <c r="DW1047" s="12"/>
      <c r="DX1047" s="39"/>
      <c r="DZ1047" s="16"/>
      <c r="EA1047" s="40"/>
      <c r="EB1047" s="41"/>
      <c r="EC1047" s="38"/>
      <c r="EE1047" s="12"/>
      <c r="EF1047" s="39"/>
      <c r="EH1047" s="16"/>
      <c r="EI1047" s="40"/>
      <c r="EJ1047" s="41"/>
      <c r="EK1047" s="38"/>
      <c r="EM1047" s="12"/>
      <c r="EN1047" s="39"/>
      <c r="EP1047" s="16"/>
      <c r="EQ1047" s="40"/>
      <c r="ER1047" s="41"/>
      <c r="ES1047" s="38"/>
      <c r="EU1047" s="12"/>
      <c r="EV1047" s="39"/>
      <c r="EX1047" s="16"/>
      <c r="EY1047" s="40"/>
      <c r="EZ1047" s="41"/>
      <c r="FA1047" s="38"/>
      <c r="FC1047" s="12"/>
      <c r="FD1047" s="39"/>
      <c r="FF1047" s="16"/>
      <c r="FG1047" s="40"/>
      <c r="FH1047" s="41"/>
      <c r="FI1047" s="38"/>
      <c r="FK1047" s="12"/>
      <c r="FL1047" s="39"/>
      <c r="FN1047" s="16"/>
      <c r="FO1047" s="40"/>
      <c r="FP1047" s="41"/>
      <c r="FQ1047" s="38"/>
      <c r="FS1047" s="12"/>
      <c r="FT1047" s="39"/>
      <c r="FV1047" s="16"/>
      <c r="FW1047" s="40"/>
      <c r="FX1047" s="41"/>
      <c r="FY1047" s="38"/>
      <c r="GA1047" s="12"/>
      <c r="GB1047" s="39"/>
      <c r="GD1047" s="16"/>
      <c r="GE1047" s="40"/>
      <c r="GF1047" s="41"/>
      <c r="GG1047" s="38"/>
      <c r="GI1047" s="12"/>
      <c r="GJ1047" s="39"/>
      <c r="GL1047" s="16"/>
      <c r="GM1047" s="40"/>
      <c r="GN1047" s="41"/>
      <c r="GO1047" s="38"/>
      <c r="GQ1047" s="12"/>
      <c r="GR1047" s="39"/>
      <c r="GT1047" s="16"/>
      <c r="GU1047" s="40"/>
      <c r="GV1047" s="41"/>
      <c r="GW1047" s="38"/>
      <c r="GY1047" s="12"/>
      <c r="GZ1047" s="39"/>
      <c r="HB1047" s="16"/>
      <c r="HC1047" s="40"/>
      <c r="HD1047" s="41"/>
      <c r="HE1047" s="38"/>
      <c r="HG1047" s="12"/>
      <c r="HH1047" s="39"/>
      <c r="HJ1047" s="16"/>
      <c r="HK1047" s="40"/>
      <c r="HL1047" s="41"/>
      <c r="HM1047" s="38"/>
      <c r="HO1047" s="12"/>
      <c r="HP1047" s="39"/>
      <c r="HR1047" s="16"/>
      <c r="HS1047" s="40"/>
      <c r="HT1047" s="41"/>
      <c r="HU1047" s="38"/>
      <c r="HW1047" s="12"/>
      <c r="HX1047" s="39"/>
      <c r="HZ1047" s="16"/>
      <c r="IA1047" s="40"/>
      <c r="IB1047" s="41"/>
      <c r="IC1047" s="38"/>
      <c r="IE1047" s="12"/>
      <c r="IF1047" s="39"/>
      <c r="IH1047" s="16"/>
      <c r="II1047" s="40"/>
      <c r="IJ1047" s="41"/>
      <c r="IK1047" s="38"/>
      <c r="IM1047" s="12"/>
      <c r="IN1047" s="39"/>
      <c r="IP1047" s="16"/>
      <c r="IQ1047" s="40"/>
      <c r="IR1047" s="41"/>
      <c r="IS1047" s="38"/>
      <c r="IU1047" s="12"/>
      <c r="IV1047" s="39"/>
    </row>
    <row r="1048" spans="1:256" s="6" customFormat="1" ht="87.75" customHeight="1">
      <c r="A1048" s="86">
        <v>37</v>
      </c>
      <c r="B1048" s="67" t="s">
        <v>527</v>
      </c>
      <c r="C1048" s="141">
        <v>3000</v>
      </c>
      <c r="D1048" s="141">
        <v>3000</v>
      </c>
      <c r="E1048" s="139">
        <v>42333</v>
      </c>
      <c r="F1048" s="302"/>
      <c r="G1048" s="75" t="s">
        <v>80</v>
      </c>
      <c r="H1048" s="73" t="s">
        <v>82</v>
      </c>
      <c r="I1048" s="23"/>
      <c r="J1048" s="23"/>
      <c r="K1048" s="23"/>
      <c r="L1048" s="41"/>
      <c r="M1048" s="38"/>
      <c r="O1048" s="12"/>
      <c r="P1048" s="39"/>
      <c r="R1048" s="16"/>
      <c r="S1048" s="40"/>
      <c r="T1048" s="41"/>
      <c r="U1048" s="38"/>
      <c r="W1048" s="12"/>
      <c r="X1048" s="39"/>
      <c r="Z1048" s="16"/>
      <c r="AA1048" s="40"/>
      <c r="AB1048" s="41"/>
      <c r="AC1048" s="38"/>
      <c r="AE1048" s="12"/>
      <c r="AF1048" s="39"/>
      <c r="AH1048" s="16"/>
      <c r="AI1048" s="40"/>
      <c r="AJ1048" s="41"/>
      <c r="AK1048" s="38"/>
      <c r="AM1048" s="12"/>
      <c r="AN1048" s="39"/>
      <c r="AP1048" s="16"/>
      <c r="AQ1048" s="40"/>
      <c r="AR1048" s="41"/>
      <c r="AS1048" s="38"/>
      <c r="AU1048" s="12"/>
      <c r="AV1048" s="39"/>
      <c r="AX1048" s="16"/>
      <c r="AY1048" s="40"/>
      <c r="AZ1048" s="41"/>
      <c r="BA1048" s="38"/>
      <c r="BC1048" s="12"/>
      <c r="BD1048" s="39"/>
      <c r="BF1048" s="16"/>
      <c r="BG1048" s="40"/>
      <c r="BH1048" s="41"/>
      <c r="BI1048" s="38"/>
      <c r="BK1048" s="12"/>
      <c r="BL1048" s="39"/>
      <c r="BN1048" s="16"/>
      <c r="BO1048" s="40"/>
      <c r="BP1048" s="41"/>
      <c r="BQ1048" s="38"/>
      <c r="BS1048" s="12"/>
      <c r="BT1048" s="39"/>
      <c r="BV1048" s="16"/>
      <c r="BW1048" s="40"/>
      <c r="BX1048" s="41"/>
      <c r="BY1048" s="38"/>
      <c r="CA1048" s="12"/>
      <c r="CB1048" s="39"/>
      <c r="CD1048" s="16"/>
      <c r="CE1048" s="40"/>
      <c r="CF1048" s="41"/>
      <c r="CG1048" s="38"/>
      <c r="CI1048" s="12"/>
      <c r="CJ1048" s="39"/>
      <c r="CL1048" s="16"/>
      <c r="CM1048" s="40"/>
      <c r="CN1048" s="41"/>
      <c r="CO1048" s="38"/>
      <c r="CQ1048" s="12"/>
      <c r="CR1048" s="39"/>
      <c r="CT1048" s="16"/>
      <c r="CU1048" s="40"/>
      <c r="CV1048" s="41"/>
      <c r="CW1048" s="38"/>
      <c r="CY1048" s="12"/>
      <c r="CZ1048" s="39"/>
      <c r="DB1048" s="16"/>
      <c r="DC1048" s="40"/>
      <c r="DD1048" s="41"/>
      <c r="DE1048" s="38"/>
      <c r="DG1048" s="12"/>
      <c r="DH1048" s="39"/>
      <c r="DJ1048" s="16"/>
      <c r="DK1048" s="40"/>
      <c r="DL1048" s="41"/>
      <c r="DM1048" s="38"/>
      <c r="DO1048" s="12"/>
      <c r="DP1048" s="39"/>
      <c r="DR1048" s="16"/>
      <c r="DS1048" s="40"/>
      <c r="DT1048" s="41"/>
      <c r="DU1048" s="38"/>
      <c r="DW1048" s="12"/>
      <c r="DX1048" s="39"/>
      <c r="DZ1048" s="16"/>
      <c r="EA1048" s="40"/>
      <c r="EB1048" s="41"/>
      <c r="EC1048" s="38"/>
      <c r="EE1048" s="12"/>
      <c r="EF1048" s="39"/>
      <c r="EH1048" s="16"/>
      <c r="EI1048" s="40"/>
      <c r="EJ1048" s="41"/>
      <c r="EK1048" s="38"/>
      <c r="EM1048" s="12"/>
      <c r="EN1048" s="39"/>
      <c r="EP1048" s="16"/>
      <c r="EQ1048" s="40"/>
      <c r="ER1048" s="41"/>
      <c r="ES1048" s="38"/>
      <c r="EU1048" s="12"/>
      <c r="EV1048" s="39"/>
      <c r="EX1048" s="16"/>
      <c r="EY1048" s="40"/>
      <c r="EZ1048" s="41"/>
      <c r="FA1048" s="38"/>
      <c r="FC1048" s="12"/>
      <c r="FD1048" s="39"/>
      <c r="FF1048" s="16"/>
      <c r="FG1048" s="40"/>
      <c r="FH1048" s="41"/>
      <c r="FI1048" s="38"/>
      <c r="FK1048" s="12"/>
      <c r="FL1048" s="39"/>
      <c r="FN1048" s="16"/>
      <c r="FO1048" s="40"/>
      <c r="FP1048" s="41"/>
      <c r="FQ1048" s="38"/>
      <c r="FS1048" s="12"/>
      <c r="FT1048" s="39"/>
      <c r="FV1048" s="16"/>
      <c r="FW1048" s="40"/>
      <c r="FX1048" s="41"/>
      <c r="FY1048" s="38"/>
      <c r="GA1048" s="12"/>
      <c r="GB1048" s="39"/>
      <c r="GD1048" s="16"/>
      <c r="GE1048" s="40"/>
      <c r="GF1048" s="41"/>
      <c r="GG1048" s="38"/>
      <c r="GI1048" s="12"/>
      <c r="GJ1048" s="39"/>
      <c r="GL1048" s="16"/>
      <c r="GM1048" s="40"/>
      <c r="GN1048" s="41"/>
      <c r="GO1048" s="38"/>
      <c r="GQ1048" s="12"/>
      <c r="GR1048" s="39"/>
      <c r="GT1048" s="16"/>
      <c r="GU1048" s="40"/>
      <c r="GV1048" s="41"/>
      <c r="GW1048" s="38"/>
      <c r="GY1048" s="12"/>
      <c r="GZ1048" s="39"/>
      <c r="HB1048" s="16"/>
      <c r="HC1048" s="40"/>
      <c r="HD1048" s="41"/>
      <c r="HE1048" s="38"/>
      <c r="HG1048" s="12"/>
      <c r="HH1048" s="39"/>
      <c r="HJ1048" s="16"/>
      <c r="HK1048" s="40"/>
      <c r="HL1048" s="41"/>
      <c r="HM1048" s="38"/>
      <c r="HO1048" s="12"/>
      <c r="HP1048" s="39"/>
      <c r="HR1048" s="16"/>
      <c r="HS1048" s="40"/>
      <c r="HT1048" s="41"/>
      <c r="HU1048" s="38"/>
      <c r="HW1048" s="12"/>
      <c r="HX1048" s="39"/>
      <c r="HZ1048" s="16"/>
      <c r="IA1048" s="40"/>
      <c r="IB1048" s="41"/>
      <c r="IC1048" s="38"/>
      <c r="IE1048" s="12"/>
      <c r="IF1048" s="39"/>
      <c r="IH1048" s="16"/>
      <c r="II1048" s="40"/>
      <c r="IJ1048" s="41"/>
      <c r="IK1048" s="38"/>
      <c r="IM1048" s="12"/>
      <c r="IN1048" s="39"/>
      <c r="IP1048" s="16"/>
      <c r="IQ1048" s="40"/>
      <c r="IR1048" s="41"/>
      <c r="IS1048" s="38"/>
      <c r="IU1048" s="12"/>
      <c r="IV1048" s="39"/>
    </row>
    <row r="1049" spans="1:256" s="6" customFormat="1" ht="104.25" customHeight="1">
      <c r="A1049" s="86">
        <v>38</v>
      </c>
      <c r="B1049" s="75" t="s">
        <v>1740</v>
      </c>
      <c r="C1049" s="142">
        <v>79350</v>
      </c>
      <c r="D1049" s="142">
        <v>79350</v>
      </c>
      <c r="E1049" s="85">
        <v>42601</v>
      </c>
      <c r="F1049" s="302" t="s">
        <v>1741</v>
      </c>
      <c r="G1049" s="75" t="s">
        <v>80</v>
      </c>
      <c r="H1049" s="73"/>
      <c r="I1049" s="23"/>
      <c r="J1049" s="23"/>
      <c r="K1049" s="23"/>
      <c r="L1049" s="41"/>
      <c r="M1049" s="38"/>
      <c r="O1049" s="12"/>
      <c r="P1049" s="39"/>
      <c r="R1049" s="16"/>
      <c r="S1049" s="40"/>
      <c r="T1049" s="41"/>
      <c r="U1049" s="38"/>
      <c r="W1049" s="12"/>
      <c r="X1049" s="39"/>
      <c r="Z1049" s="16"/>
      <c r="AA1049" s="40"/>
      <c r="AB1049" s="41"/>
      <c r="AC1049" s="38"/>
      <c r="AE1049" s="12"/>
      <c r="AF1049" s="39"/>
      <c r="AH1049" s="16"/>
      <c r="AI1049" s="40"/>
      <c r="AJ1049" s="41"/>
      <c r="AK1049" s="38"/>
      <c r="AM1049" s="12"/>
      <c r="AN1049" s="39"/>
      <c r="AP1049" s="16"/>
      <c r="AQ1049" s="40"/>
      <c r="AR1049" s="41"/>
      <c r="AS1049" s="38"/>
      <c r="AU1049" s="12"/>
      <c r="AV1049" s="39"/>
      <c r="AX1049" s="16"/>
      <c r="AY1049" s="40"/>
      <c r="AZ1049" s="41"/>
      <c r="BA1049" s="38"/>
      <c r="BC1049" s="12"/>
      <c r="BD1049" s="39"/>
      <c r="BF1049" s="16"/>
      <c r="BG1049" s="40"/>
      <c r="BH1049" s="41"/>
      <c r="BI1049" s="38"/>
      <c r="BK1049" s="12"/>
      <c r="BL1049" s="39"/>
      <c r="BN1049" s="16"/>
      <c r="BO1049" s="40"/>
      <c r="BP1049" s="41"/>
      <c r="BQ1049" s="38"/>
      <c r="BS1049" s="12"/>
      <c r="BT1049" s="39"/>
      <c r="BV1049" s="16"/>
      <c r="BW1049" s="40"/>
      <c r="BX1049" s="41"/>
      <c r="BY1049" s="38"/>
      <c r="CA1049" s="12"/>
      <c r="CB1049" s="39"/>
      <c r="CD1049" s="16"/>
      <c r="CE1049" s="40"/>
      <c r="CF1049" s="41"/>
      <c r="CG1049" s="38"/>
      <c r="CI1049" s="12"/>
      <c r="CJ1049" s="39"/>
      <c r="CL1049" s="16"/>
      <c r="CM1049" s="40"/>
      <c r="CN1049" s="41"/>
      <c r="CO1049" s="38"/>
      <c r="CQ1049" s="12"/>
      <c r="CR1049" s="39"/>
      <c r="CT1049" s="16"/>
      <c r="CU1049" s="40"/>
      <c r="CV1049" s="41"/>
      <c r="CW1049" s="38"/>
      <c r="CY1049" s="12"/>
      <c r="CZ1049" s="39"/>
      <c r="DB1049" s="16"/>
      <c r="DC1049" s="40"/>
      <c r="DD1049" s="41"/>
      <c r="DE1049" s="38"/>
      <c r="DG1049" s="12"/>
      <c r="DH1049" s="39"/>
      <c r="DJ1049" s="16"/>
      <c r="DK1049" s="40"/>
      <c r="DL1049" s="41"/>
      <c r="DM1049" s="38"/>
      <c r="DO1049" s="12"/>
      <c r="DP1049" s="39"/>
      <c r="DR1049" s="16"/>
      <c r="DS1049" s="40"/>
      <c r="DT1049" s="41"/>
      <c r="DU1049" s="38"/>
      <c r="DW1049" s="12"/>
      <c r="DX1049" s="39"/>
      <c r="DZ1049" s="16"/>
      <c r="EA1049" s="40"/>
      <c r="EB1049" s="41"/>
      <c r="EC1049" s="38"/>
      <c r="EE1049" s="12"/>
      <c r="EF1049" s="39"/>
      <c r="EH1049" s="16"/>
      <c r="EI1049" s="40"/>
      <c r="EJ1049" s="41"/>
      <c r="EK1049" s="38"/>
      <c r="EM1049" s="12"/>
      <c r="EN1049" s="39"/>
      <c r="EP1049" s="16"/>
      <c r="EQ1049" s="40"/>
      <c r="ER1049" s="41"/>
      <c r="ES1049" s="38"/>
      <c r="EU1049" s="12"/>
      <c r="EV1049" s="39"/>
      <c r="EX1049" s="16"/>
      <c r="EY1049" s="40"/>
      <c r="EZ1049" s="41"/>
      <c r="FA1049" s="38"/>
      <c r="FC1049" s="12"/>
      <c r="FD1049" s="39"/>
      <c r="FF1049" s="16"/>
      <c r="FG1049" s="40"/>
      <c r="FH1049" s="41"/>
      <c r="FI1049" s="38"/>
      <c r="FK1049" s="12"/>
      <c r="FL1049" s="39"/>
      <c r="FN1049" s="16"/>
      <c r="FO1049" s="40"/>
      <c r="FP1049" s="41"/>
      <c r="FQ1049" s="38"/>
      <c r="FS1049" s="12"/>
      <c r="FT1049" s="39"/>
      <c r="FV1049" s="16"/>
      <c r="FW1049" s="40"/>
      <c r="FX1049" s="41"/>
      <c r="FY1049" s="38"/>
      <c r="GA1049" s="12"/>
      <c r="GB1049" s="39"/>
      <c r="GD1049" s="16"/>
      <c r="GE1049" s="40"/>
      <c r="GF1049" s="41"/>
      <c r="GG1049" s="38"/>
      <c r="GI1049" s="12"/>
      <c r="GJ1049" s="39"/>
      <c r="GL1049" s="16"/>
      <c r="GM1049" s="40"/>
      <c r="GN1049" s="41"/>
      <c r="GO1049" s="38"/>
      <c r="GQ1049" s="12"/>
      <c r="GR1049" s="39"/>
      <c r="GT1049" s="16"/>
      <c r="GU1049" s="40"/>
      <c r="GV1049" s="41"/>
      <c r="GW1049" s="38"/>
      <c r="GY1049" s="12"/>
      <c r="GZ1049" s="39"/>
      <c r="HB1049" s="16"/>
      <c r="HC1049" s="40"/>
      <c r="HD1049" s="41"/>
      <c r="HE1049" s="38"/>
      <c r="HG1049" s="12"/>
      <c r="HH1049" s="39"/>
      <c r="HJ1049" s="16"/>
      <c r="HK1049" s="40"/>
      <c r="HL1049" s="41"/>
      <c r="HM1049" s="38"/>
      <c r="HO1049" s="12"/>
      <c r="HP1049" s="39"/>
      <c r="HR1049" s="16"/>
      <c r="HS1049" s="40"/>
      <c r="HT1049" s="41"/>
      <c r="HU1049" s="38"/>
      <c r="HW1049" s="12"/>
      <c r="HX1049" s="39"/>
      <c r="HZ1049" s="16"/>
      <c r="IA1049" s="40"/>
      <c r="IB1049" s="41"/>
      <c r="IC1049" s="38"/>
      <c r="IE1049" s="12"/>
      <c r="IF1049" s="39"/>
      <c r="IH1049" s="16"/>
      <c r="II1049" s="40"/>
      <c r="IJ1049" s="41"/>
      <c r="IK1049" s="38"/>
      <c r="IM1049" s="12"/>
      <c r="IN1049" s="39"/>
      <c r="IP1049" s="16"/>
      <c r="IQ1049" s="40"/>
      <c r="IR1049" s="41"/>
      <c r="IS1049" s="38"/>
      <c r="IU1049" s="12"/>
      <c r="IV1049" s="39"/>
    </row>
    <row r="1050" spans="1:256" s="6" customFormat="1" ht="79.5" customHeight="1">
      <c r="A1050" s="86">
        <v>39</v>
      </c>
      <c r="B1050" s="75" t="s">
        <v>1763</v>
      </c>
      <c r="C1050" s="142">
        <v>63000</v>
      </c>
      <c r="D1050" s="142">
        <v>63000</v>
      </c>
      <c r="E1050" s="85">
        <v>42642</v>
      </c>
      <c r="F1050" s="302" t="s">
        <v>1764</v>
      </c>
      <c r="G1050" s="75" t="s">
        <v>80</v>
      </c>
      <c r="H1050" s="73"/>
      <c r="I1050" s="23"/>
      <c r="J1050" s="23"/>
      <c r="K1050" s="23"/>
      <c r="L1050" s="41"/>
      <c r="M1050" s="38"/>
      <c r="O1050" s="12"/>
      <c r="P1050" s="39"/>
      <c r="R1050" s="16"/>
      <c r="S1050" s="40"/>
      <c r="T1050" s="41"/>
      <c r="U1050" s="38"/>
      <c r="W1050" s="12"/>
      <c r="X1050" s="39"/>
      <c r="Z1050" s="16"/>
      <c r="AA1050" s="40"/>
      <c r="AB1050" s="41"/>
      <c r="AC1050" s="38"/>
      <c r="AE1050" s="12"/>
      <c r="AF1050" s="39"/>
      <c r="AH1050" s="16"/>
      <c r="AI1050" s="40"/>
      <c r="AJ1050" s="41"/>
      <c r="AK1050" s="38"/>
      <c r="AM1050" s="12"/>
      <c r="AN1050" s="39"/>
      <c r="AP1050" s="16"/>
      <c r="AQ1050" s="40"/>
      <c r="AR1050" s="41"/>
      <c r="AS1050" s="38"/>
      <c r="AU1050" s="12"/>
      <c r="AV1050" s="39"/>
      <c r="AX1050" s="16"/>
      <c r="AY1050" s="40"/>
      <c r="AZ1050" s="41"/>
      <c r="BA1050" s="38"/>
      <c r="BC1050" s="12"/>
      <c r="BD1050" s="39"/>
      <c r="BF1050" s="16"/>
      <c r="BG1050" s="40"/>
      <c r="BH1050" s="41"/>
      <c r="BI1050" s="38"/>
      <c r="BK1050" s="12"/>
      <c r="BL1050" s="39"/>
      <c r="BN1050" s="16"/>
      <c r="BO1050" s="40"/>
      <c r="BP1050" s="41"/>
      <c r="BQ1050" s="38"/>
      <c r="BS1050" s="12"/>
      <c r="BT1050" s="39"/>
      <c r="BV1050" s="16"/>
      <c r="BW1050" s="40"/>
      <c r="BX1050" s="41"/>
      <c r="BY1050" s="38"/>
      <c r="CA1050" s="12"/>
      <c r="CB1050" s="39"/>
      <c r="CD1050" s="16"/>
      <c r="CE1050" s="40"/>
      <c r="CF1050" s="41"/>
      <c r="CG1050" s="38"/>
      <c r="CI1050" s="12"/>
      <c r="CJ1050" s="39"/>
      <c r="CL1050" s="16"/>
      <c r="CM1050" s="40"/>
      <c r="CN1050" s="41"/>
      <c r="CO1050" s="38"/>
      <c r="CQ1050" s="12"/>
      <c r="CR1050" s="39"/>
      <c r="CT1050" s="16"/>
      <c r="CU1050" s="40"/>
      <c r="CV1050" s="41"/>
      <c r="CW1050" s="38"/>
      <c r="CY1050" s="12"/>
      <c r="CZ1050" s="39"/>
      <c r="DB1050" s="16"/>
      <c r="DC1050" s="40"/>
      <c r="DD1050" s="41"/>
      <c r="DE1050" s="38"/>
      <c r="DG1050" s="12"/>
      <c r="DH1050" s="39"/>
      <c r="DJ1050" s="16"/>
      <c r="DK1050" s="40"/>
      <c r="DL1050" s="41"/>
      <c r="DM1050" s="38"/>
      <c r="DO1050" s="12"/>
      <c r="DP1050" s="39"/>
      <c r="DR1050" s="16"/>
      <c r="DS1050" s="40"/>
      <c r="DT1050" s="41"/>
      <c r="DU1050" s="38"/>
      <c r="DW1050" s="12"/>
      <c r="DX1050" s="39"/>
      <c r="DZ1050" s="16"/>
      <c r="EA1050" s="40"/>
      <c r="EB1050" s="41"/>
      <c r="EC1050" s="38"/>
      <c r="EE1050" s="12"/>
      <c r="EF1050" s="39"/>
      <c r="EH1050" s="16"/>
      <c r="EI1050" s="40"/>
      <c r="EJ1050" s="41"/>
      <c r="EK1050" s="38"/>
      <c r="EM1050" s="12"/>
      <c r="EN1050" s="39"/>
      <c r="EP1050" s="16"/>
      <c r="EQ1050" s="40"/>
      <c r="ER1050" s="41"/>
      <c r="ES1050" s="38"/>
      <c r="EU1050" s="12"/>
      <c r="EV1050" s="39"/>
      <c r="EX1050" s="16"/>
      <c r="EY1050" s="40"/>
      <c r="EZ1050" s="41"/>
      <c r="FA1050" s="38"/>
      <c r="FC1050" s="12"/>
      <c r="FD1050" s="39"/>
      <c r="FF1050" s="16"/>
      <c r="FG1050" s="40"/>
      <c r="FH1050" s="41"/>
      <c r="FI1050" s="38"/>
      <c r="FK1050" s="12"/>
      <c r="FL1050" s="39"/>
      <c r="FN1050" s="16"/>
      <c r="FO1050" s="40"/>
      <c r="FP1050" s="41"/>
      <c r="FQ1050" s="38"/>
      <c r="FS1050" s="12"/>
      <c r="FT1050" s="39"/>
      <c r="FV1050" s="16"/>
      <c r="FW1050" s="40"/>
      <c r="FX1050" s="41"/>
      <c r="FY1050" s="38"/>
      <c r="GA1050" s="12"/>
      <c r="GB1050" s="39"/>
      <c r="GD1050" s="16"/>
      <c r="GE1050" s="40"/>
      <c r="GF1050" s="41"/>
      <c r="GG1050" s="38"/>
      <c r="GI1050" s="12"/>
      <c r="GJ1050" s="39"/>
      <c r="GL1050" s="16"/>
      <c r="GM1050" s="40"/>
      <c r="GN1050" s="41"/>
      <c r="GO1050" s="38"/>
      <c r="GQ1050" s="12"/>
      <c r="GR1050" s="39"/>
      <c r="GT1050" s="16"/>
      <c r="GU1050" s="40"/>
      <c r="GV1050" s="41"/>
      <c r="GW1050" s="38"/>
      <c r="GY1050" s="12"/>
      <c r="GZ1050" s="39"/>
      <c r="HB1050" s="16"/>
      <c r="HC1050" s="40"/>
      <c r="HD1050" s="41"/>
      <c r="HE1050" s="38"/>
      <c r="HG1050" s="12"/>
      <c r="HH1050" s="39"/>
      <c r="HJ1050" s="16"/>
      <c r="HK1050" s="40"/>
      <c r="HL1050" s="41"/>
      <c r="HM1050" s="38"/>
      <c r="HO1050" s="12"/>
      <c r="HP1050" s="39"/>
      <c r="HR1050" s="16"/>
      <c r="HS1050" s="40"/>
      <c r="HT1050" s="41"/>
      <c r="HU1050" s="38"/>
      <c r="HW1050" s="12"/>
      <c r="HX1050" s="39"/>
      <c r="HZ1050" s="16"/>
      <c r="IA1050" s="40"/>
      <c r="IB1050" s="41"/>
      <c r="IC1050" s="38"/>
      <c r="IE1050" s="12"/>
      <c r="IF1050" s="39"/>
      <c r="IH1050" s="16"/>
      <c r="II1050" s="40"/>
      <c r="IJ1050" s="41"/>
      <c r="IK1050" s="38"/>
      <c r="IM1050" s="12"/>
      <c r="IN1050" s="39"/>
      <c r="IP1050" s="16"/>
      <c r="IQ1050" s="40"/>
      <c r="IR1050" s="41"/>
      <c r="IS1050" s="38"/>
      <c r="IU1050" s="12"/>
      <c r="IV1050" s="39"/>
    </row>
    <row r="1051" spans="1:256" s="6" customFormat="1" ht="75.75" customHeight="1">
      <c r="A1051" s="86">
        <v>40</v>
      </c>
      <c r="B1051" s="75" t="s">
        <v>1765</v>
      </c>
      <c r="C1051" s="142">
        <v>13970.8</v>
      </c>
      <c r="D1051" s="142">
        <v>13970.8</v>
      </c>
      <c r="E1051" s="85">
        <v>42642</v>
      </c>
      <c r="F1051" s="302" t="s">
        <v>2621</v>
      </c>
      <c r="G1051" s="75" t="s">
        <v>80</v>
      </c>
      <c r="H1051" s="73"/>
      <c r="I1051" s="23"/>
      <c r="J1051" s="23"/>
      <c r="K1051" s="23"/>
      <c r="L1051" s="41"/>
      <c r="M1051" s="38"/>
      <c r="O1051" s="12"/>
      <c r="P1051" s="39"/>
      <c r="R1051" s="16"/>
      <c r="S1051" s="40"/>
      <c r="T1051" s="41"/>
      <c r="U1051" s="38"/>
      <c r="W1051" s="12"/>
      <c r="X1051" s="39"/>
      <c r="Z1051" s="16"/>
      <c r="AA1051" s="40"/>
      <c r="AB1051" s="41"/>
      <c r="AC1051" s="38"/>
      <c r="AE1051" s="12"/>
      <c r="AF1051" s="39"/>
      <c r="AH1051" s="16"/>
      <c r="AI1051" s="40"/>
      <c r="AJ1051" s="41"/>
      <c r="AK1051" s="38"/>
      <c r="AM1051" s="12"/>
      <c r="AN1051" s="39"/>
      <c r="AP1051" s="16"/>
      <c r="AQ1051" s="40"/>
      <c r="AR1051" s="41"/>
      <c r="AS1051" s="38"/>
      <c r="AU1051" s="12"/>
      <c r="AV1051" s="39"/>
      <c r="AX1051" s="16"/>
      <c r="AY1051" s="40"/>
      <c r="AZ1051" s="41"/>
      <c r="BA1051" s="38"/>
      <c r="BC1051" s="12"/>
      <c r="BD1051" s="39"/>
      <c r="BF1051" s="16"/>
      <c r="BG1051" s="40"/>
      <c r="BH1051" s="41"/>
      <c r="BI1051" s="38"/>
      <c r="BK1051" s="12"/>
      <c r="BL1051" s="39"/>
      <c r="BN1051" s="16"/>
      <c r="BO1051" s="40"/>
      <c r="BP1051" s="41"/>
      <c r="BQ1051" s="38"/>
      <c r="BS1051" s="12"/>
      <c r="BT1051" s="39"/>
      <c r="BV1051" s="16"/>
      <c r="BW1051" s="40"/>
      <c r="BX1051" s="41"/>
      <c r="BY1051" s="38"/>
      <c r="CA1051" s="12"/>
      <c r="CB1051" s="39"/>
      <c r="CD1051" s="16"/>
      <c r="CE1051" s="40"/>
      <c r="CF1051" s="41"/>
      <c r="CG1051" s="38"/>
      <c r="CI1051" s="12"/>
      <c r="CJ1051" s="39"/>
      <c r="CL1051" s="16"/>
      <c r="CM1051" s="40"/>
      <c r="CN1051" s="41"/>
      <c r="CO1051" s="38"/>
      <c r="CQ1051" s="12"/>
      <c r="CR1051" s="39"/>
      <c r="CT1051" s="16"/>
      <c r="CU1051" s="40"/>
      <c r="CV1051" s="41"/>
      <c r="CW1051" s="38"/>
      <c r="CY1051" s="12"/>
      <c r="CZ1051" s="39"/>
      <c r="DB1051" s="16"/>
      <c r="DC1051" s="40"/>
      <c r="DD1051" s="41"/>
      <c r="DE1051" s="38"/>
      <c r="DG1051" s="12"/>
      <c r="DH1051" s="39"/>
      <c r="DJ1051" s="16"/>
      <c r="DK1051" s="40"/>
      <c r="DL1051" s="41"/>
      <c r="DM1051" s="38"/>
      <c r="DO1051" s="12"/>
      <c r="DP1051" s="39"/>
      <c r="DR1051" s="16"/>
      <c r="DS1051" s="40"/>
      <c r="DT1051" s="41"/>
      <c r="DU1051" s="38"/>
      <c r="DW1051" s="12"/>
      <c r="DX1051" s="39"/>
      <c r="DZ1051" s="16"/>
      <c r="EA1051" s="40"/>
      <c r="EB1051" s="41"/>
      <c r="EC1051" s="38"/>
      <c r="EE1051" s="12"/>
      <c r="EF1051" s="39"/>
      <c r="EH1051" s="16"/>
      <c r="EI1051" s="40"/>
      <c r="EJ1051" s="41"/>
      <c r="EK1051" s="38"/>
      <c r="EM1051" s="12"/>
      <c r="EN1051" s="39"/>
      <c r="EP1051" s="16"/>
      <c r="EQ1051" s="40"/>
      <c r="ER1051" s="41"/>
      <c r="ES1051" s="38"/>
      <c r="EU1051" s="12"/>
      <c r="EV1051" s="39"/>
      <c r="EX1051" s="16"/>
      <c r="EY1051" s="40"/>
      <c r="EZ1051" s="41"/>
      <c r="FA1051" s="38"/>
      <c r="FC1051" s="12"/>
      <c r="FD1051" s="39"/>
      <c r="FF1051" s="16"/>
      <c r="FG1051" s="40"/>
      <c r="FH1051" s="41"/>
      <c r="FI1051" s="38"/>
      <c r="FK1051" s="12"/>
      <c r="FL1051" s="39"/>
      <c r="FN1051" s="16"/>
      <c r="FO1051" s="40"/>
      <c r="FP1051" s="41"/>
      <c r="FQ1051" s="38"/>
      <c r="FS1051" s="12"/>
      <c r="FT1051" s="39"/>
      <c r="FV1051" s="16"/>
      <c r="FW1051" s="40"/>
      <c r="FX1051" s="41"/>
      <c r="FY1051" s="38"/>
      <c r="GA1051" s="12"/>
      <c r="GB1051" s="39"/>
      <c r="GD1051" s="16"/>
      <c r="GE1051" s="40"/>
      <c r="GF1051" s="41"/>
      <c r="GG1051" s="38"/>
      <c r="GI1051" s="12"/>
      <c r="GJ1051" s="39"/>
      <c r="GL1051" s="16"/>
      <c r="GM1051" s="40"/>
      <c r="GN1051" s="41"/>
      <c r="GO1051" s="38"/>
      <c r="GQ1051" s="12"/>
      <c r="GR1051" s="39"/>
      <c r="GT1051" s="16"/>
      <c r="GU1051" s="40"/>
      <c r="GV1051" s="41"/>
      <c r="GW1051" s="38"/>
      <c r="GY1051" s="12"/>
      <c r="GZ1051" s="39"/>
      <c r="HB1051" s="16"/>
      <c r="HC1051" s="40"/>
      <c r="HD1051" s="41"/>
      <c r="HE1051" s="38"/>
      <c r="HG1051" s="12"/>
      <c r="HH1051" s="39"/>
      <c r="HJ1051" s="16"/>
      <c r="HK1051" s="40"/>
      <c r="HL1051" s="41"/>
      <c r="HM1051" s="38"/>
      <c r="HO1051" s="12"/>
      <c r="HP1051" s="39"/>
      <c r="HR1051" s="16"/>
      <c r="HS1051" s="40"/>
      <c r="HT1051" s="41"/>
      <c r="HU1051" s="38"/>
      <c r="HW1051" s="12"/>
      <c r="HX1051" s="39"/>
      <c r="HZ1051" s="16"/>
      <c r="IA1051" s="40"/>
      <c r="IB1051" s="41"/>
      <c r="IC1051" s="38"/>
      <c r="IE1051" s="12"/>
      <c r="IF1051" s="39"/>
      <c r="IH1051" s="16"/>
      <c r="II1051" s="40"/>
      <c r="IJ1051" s="41"/>
      <c r="IK1051" s="38"/>
      <c r="IM1051" s="12"/>
      <c r="IN1051" s="39"/>
      <c r="IP1051" s="16"/>
      <c r="IQ1051" s="40"/>
      <c r="IR1051" s="41"/>
      <c r="IS1051" s="38"/>
      <c r="IU1051" s="12"/>
      <c r="IV1051" s="39"/>
    </row>
    <row r="1052" spans="1:256" s="6" customFormat="1" ht="81.75" customHeight="1">
      <c r="A1052" s="86">
        <v>41</v>
      </c>
      <c r="B1052" s="75" t="s">
        <v>1159</v>
      </c>
      <c r="C1052" s="142">
        <v>47846.56</v>
      </c>
      <c r="D1052" s="142">
        <v>47846.56</v>
      </c>
      <c r="E1052" s="85">
        <v>44183</v>
      </c>
      <c r="F1052" s="302" t="s">
        <v>1160</v>
      </c>
      <c r="G1052" s="75" t="s">
        <v>80</v>
      </c>
      <c r="H1052" s="73"/>
      <c r="I1052" s="23"/>
      <c r="J1052" s="23"/>
      <c r="K1052" s="23"/>
      <c r="L1052" s="41"/>
      <c r="M1052" s="38"/>
      <c r="O1052" s="12"/>
      <c r="P1052" s="39"/>
      <c r="R1052" s="16"/>
      <c r="S1052" s="40"/>
      <c r="T1052" s="41"/>
      <c r="U1052" s="38"/>
      <c r="W1052" s="12"/>
      <c r="X1052" s="39"/>
      <c r="Z1052" s="16"/>
      <c r="AA1052" s="40"/>
      <c r="AB1052" s="41"/>
      <c r="AC1052" s="38"/>
      <c r="AE1052" s="12"/>
      <c r="AF1052" s="39"/>
      <c r="AH1052" s="16"/>
      <c r="AI1052" s="40"/>
      <c r="AJ1052" s="41"/>
      <c r="AK1052" s="38"/>
      <c r="AM1052" s="12"/>
      <c r="AN1052" s="39"/>
      <c r="AP1052" s="16"/>
      <c r="AQ1052" s="40"/>
      <c r="AR1052" s="41"/>
      <c r="AS1052" s="38"/>
      <c r="AU1052" s="12"/>
      <c r="AV1052" s="39"/>
      <c r="AX1052" s="16"/>
      <c r="AY1052" s="40"/>
      <c r="AZ1052" s="41"/>
      <c r="BA1052" s="38"/>
      <c r="BC1052" s="12"/>
      <c r="BD1052" s="39"/>
      <c r="BF1052" s="16"/>
      <c r="BG1052" s="40"/>
      <c r="BH1052" s="41"/>
      <c r="BI1052" s="38"/>
      <c r="BK1052" s="12"/>
      <c r="BL1052" s="39"/>
      <c r="BN1052" s="16"/>
      <c r="BO1052" s="40"/>
      <c r="BP1052" s="41"/>
      <c r="BQ1052" s="38"/>
      <c r="BS1052" s="12"/>
      <c r="BT1052" s="39"/>
      <c r="BV1052" s="16"/>
      <c r="BW1052" s="40"/>
      <c r="BX1052" s="41"/>
      <c r="BY1052" s="38"/>
      <c r="CA1052" s="12"/>
      <c r="CB1052" s="39"/>
      <c r="CD1052" s="16"/>
      <c r="CE1052" s="40"/>
      <c r="CF1052" s="41"/>
      <c r="CG1052" s="38"/>
      <c r="CI1052" s="12"/>
      <c r="CJ1052" s="39"/>
      <c r="CL1052" s="16"/>
      <c r="CM1052" s="40"/>
      <c r="CN1052" s="41"/>
      <c r="CO1052" s="38"/>
      <c r="CQ1052" s="12"/>
      <c r="CR1052" s="39"/>
      <c r="CT1052" s="16"/>
      <c r="CU1052" s="40"/>
      <c r="CV1052" s="41"/>
      <c r="CW1052" s="38"/>
      <c r="CY1052" s="12"/>
      <c r="CZ1052" s="39"/>
      <c r="DB1052" s="16"/>
      <c r="DC1052" s="40"/>
      <c r="DD1052" s="41"/>
      <c r="DE1052" s="38"/>
      <c r="DG1052" s="12"/>
      <c r="DH1052" s="39"/>
      <c r="DJ1052" s="16"/>
      <c r="DK1052" s="40"/>
      <c r="DL1052" s="41"/>
      <c r="DM1052" s="38"/>
      <c r="DO1052" s="12"/>
      <c r="DP1052" s="39"/>
      <c r="DR1052" s="16"/>
      <c r="DS1052" s="40"/>
      <c r="DT1052" s="41"/>
      <c r="DU1052" s="38"/>
      <c r="DW1052" s="12"/>
      <c r="DX1052" s="39"/>
      <c r="DZ1052" s="16"/>
      <c r="EA1052" s="40"/>
      <c r="EB1052" s="41"/>
      <c r="EC1052" s="38"/>
      <c r="EE1052" s="12"/>
      <c r="EF1052" s="39"/>
      <c r="EH1052" s="16"/>
      <c r="EI1052" s="40"/>
      <c r="EJ1052" s="41"/>
      <c r="EK1052" s="38"/>
      <c r="EM1052" s="12"/>
      <c r="EN1052" s="39"/>
      <c r="EP1052" s="16"/>
      <c r="EQ1052" s="40"/>
      <c r="ER1052" s="41"/>
      <c r="ES1052" s="38"/>
      <c r="EU1052" s="12"/>
      <c r="EV1052" s="39"/>
      <c r="EX1052" s="16"/>
      <c r="EY1052" s="40"/>
      <c r="EZ1052" s="41"/>
      <c r="FA1052" s="38"/>
      <c r="FC1052" s="12"/>
      <c r="FD1052" s="39"/>
      <c r="FF1052" s="16"/>
      <c r="FG1052" s="40"/>
      <c r="FH1052" s="41"/>
      <c r="FI1052" s="38"/>
      <c r="FK1052" s="12"/>
      <c r="FL1052" s="39"/>
      <c r="FN1052" s="16"/>
      <c r="FO1052" s="40"/>
      <c r="FP1052" s="41"/>
      <c r="FQ1052" s="38"/>
      <c r="FS1052" s="12"/>
      <c r="FT1052" s="39"/>
      <c r="FV1052" s="16"/>
      <c r="FW1052" s="40"/>
      <c r="FX1052" s="41"/>
      <c r="FY1052" s="38"/>
      <c r="GA1052" s="12"/>
      <c r="GB1052" s="39"/>
      <c r="GD1052" s="16"/>
      <c r="GE1052" s="40"/>
      <c r="GF1052" s="41"/>
      <c r="GG1052" s="38"/>
      <c r="GI1052" s="12"/>
      <c r="GJ1052" s="39"/>
      <c r="GL1052" s="16"/>
      <c r="GM1052" s="40"/>
      <c r="GN1052" s="41"/>
      <c r="GO1052" s="38"/>
      <c r="GQ1052" s="12"/>
      <c r="GR1052" s="39"/>
      <c r="GT1052" s="16"/>
      <c r="GU1052" s="40"/>
      <c r="GV1052" s="41"/>
      <c r="GW1052" s="38"/>
      <c r="GY1052" s="12"/>
      <c r="GZ1052" s="39"/>
      <c r="HB1052" s="16"/>
      <c r="HC1052" s="40"/>
      <c r="HD1052" s="41"/>
      <c r="HE1052" s="38"/>
      <c r="HG1052" s="12"/>
      <c r="HH1052" s="39"/>
      <c r="HJ1052" s="16"/>
      <c r="HK1052" s="40"/>
      <c r="HL1052" s="41"/>
      <c r="HM1052" s="38"/>
      <c r="HO1052" s="12"/>
      <c r="HP1052" s="39"/>
      <c r="HR1052" s="16"/>
      <c r="HS1052" s="40"/>
      <c r="HT1052" s="41"/>
      <c r="HU1052" s="38"/>
      <c r="HW1052" s="12"/>
      <c r="HX1052" s="39"/>
      <c r="HZ1052" s="16"/>
      <c r="IA1052" s="40"/>
      <c r="IB1052" s="41"/>
      <c r="IC1052" s="38"/>
      <c r="IE1052" s="12"/>
      <c r="IF1052" s="39"/>
      <c r="IH1052" s="16"/>
      <c r="II1052" s="40"/>
      <c r="IJ1052" s="41"/>
      <c r="IK1052" s="38"/>
      <c r="IM1052" s="12"/>
      <c r="IN1052" s="39"/>
      <c r="IP1052" s="16"/>
      <c r="IQ1052" s="40"/>
      <c r="IR1052" s="41"/>
      <c r="IS1052" s="38"/>
      <c r="IU1052" s="12"/>
      <c r="IV1052" s="39"/>
    </row>
    <row r="1053" spans="1:256" s="6" customFormat="1" ht="75.75" customHeight="1">
      <c r="A1053" s="86">
        <v>42</v>
      </c>
      <c r="B1053" s="75" t="s">
        <v>1161</v>
      </c>
      <c r="C1053" s="142">
        <v>145573.44</v>
      </c>
      <c r="D1053" s="142">
        <v>145573.44</v>
      </c>
      <c r="E1053" s="85">
        <v>44183</v>
      </c>
      <c r="F1053" s="302" t="s">
        <v>1160</v>
      </c>
      <c r="G1053" s="75" t="s">
        <v>80</v>
      </c>
      <c r="H1053" s="73"/>
      <c r="I1053" s="23"/>
      <c r="J1053" s="23"/>
      <c r="K1053" s="23"/>
      <c r="L1053" s="41"/>
      <c r="M1053" s="38"/>
      <c r="O1053" s="12"/>
      <c r="P1053" s="39"/>
      <c r="R1053" s="16"/>
      <c r="S1053" s="40"/>
      <c r="T1053" s="41"/>
      <c r="U1053" s="38"/>
      <c r="W1053" s="12"/>
      <c r="X1053" s="39"/>
      <c r="Z1053" s="16"/>
      <c r="AA1053" s="40"/>
      <c r="AB1053" s="41"/>
      <c r="AC1053" s="38"/>
      <c r="AE1053" s="12"/>
      <c r="AF1053" s="39"/>
      <c r="AH1053" s="16"/>
      <c r="AI1053" s="40"/>
      <c r="AJ1053" s="41"/>
      <c r="AK1053" s="38"/>
      <c r="AM1053" s="12"/>
      <c r="AN1053" s="39"/>
      <c r="AP1053" s="16"/>
      <c r="AQ1053" s="40"/>
      <c r="AR1053" s="41"/>
      <c r="AS1053" s="38"/>
      <c r="AU1053" s="12"/>
      <c r="AV1053" s="39"/>
      <c r="AX1053" s="16"/>
      <c r="AY1053" s="40"/>
      <c r="AZ1053" s="41"/>
      <c r="BA1053" s="38"/>
      <c r="BC1053" s="12"/>
      <c r="BD1053" s="39"/>
      <c r="BF1053" s="16"/>
      <c r="BG1053" s="40"/>
      <c r="BH1053" s="41"/>
      <c r="BI1053" s="38"/>
      <c r="BK1053" s="12"/>
      <c r="BL1053" s="39"/>
      <c r="BN1053" s="16"/>
      <c r="BO1053" s="40"/>
      <c r="BP1053" s="41"/>
      <c r="BQ1053" s="38"/>
      <c r="BS1053" s="12"/>
      <c r="BT1053" s="39"/>
      <c r="BV1053" s="16"/>
      <c r="BW1053" s="40"/>
      <c r="BX1053" s="41"/>
      <c r="BY1053" s="38"/>
      <c r="CA1053" s="12"/>
      <c r="CB1053" s="39"/>
      <c r="CD1053" s="16"/>
      <c r="CE1053" s="40"/>
      <c r="CF1053" s="41"/>
      <c r="CG1053" s="38"/>
      <c r="CI1053" s="12"/>
      <c r="CJ1053" s="39"/>
      <c r="CL1053" s="16"/>
      <c r="CM1053" s="40"/>
      <c r="CN1053" s="41"/>
      <c r="CO1053" s="38"/>
      <c r="CQ1053" s="12"/>
      <c r="CR1053" s="39"/>
      <c r="CT1053" s="16"/>
      <c r="CU1053" s="40"/>
      <c r="CV1053" s="41"/>
      <c r="CW1053" s="38"/>
      <c r="CY1053" s="12"/>
      <c r="CZ1053" s="39"/>
      <c r="DB1053" s="16"/>
      <c r="DC1053" s="40"/>
      <c r="DD1053" s="41"/>
      <c r="DE1053" s="38"/>
      <c r="DG1053" s="12"/>
      <c r="DH1053" s="39"/>
      <c r="DJ1053" s="16"/>
      <c r="DK1053" s="40"/>
      <c r="DL1053" s="41"/>
      <c r="DM1053" s="38"/>
      <c r="DO1053" s="12"/>
      <c r="DP1053" s="39"/>
      <c r="DR1053" s="16"/>
      <c r="DS1053" s="40"/>
      <c r="DT1053" s="41"/>
      <c r="DU1053" s="38"/>
      <c r="DW1053" s="12"/>
      <c r="DX1053" s="39"/>
      <c r="DZ1053" s="16"/>
      <c r="EA1053" s="40"/>
      <c r="EB1053" s="41"/>
      <c r="EC1053" s="38"/>
      <c r="EE1053" s="12"/>
      <c r="EF1053" s="39"/>
      <c r="EH1053" s="16"/>
      <c r="EI1053" s="40"/>
      <c r="EJ1053" s="41"/>
      <c r="EK1053" s="38"/>
      <c r="EM1053" s="12"/>
      <c r="EN1053" s="39"/>
      <c r="EP1053" s="16"/>
      <c r="EQ1053" s="40"/>
      <c r="ER1053" s="41"/>
      <c r="ES1053" s="38"/>
      <c r="EU1053" s="12"/>
      <c r="EV1053" s="39"/>
      <c r="EX1053" s="16"/>
      <c r="EY1053" s="40"/>
      <c r="EZ1053" s="41"/>
      <c r="FA1053" s="38"/>
      <c r="FC1053" s="12"/>
      <c r="FD1053" s="39"/>
      <c r="FF1053" s="16"/>
      <c r="FG1053" s="40"/>
      <c r="FH1053" s="41"/>
      <c r="FI1053" s="38"/>
      <c r="FK1053" s="12"/>
      <c r="FL1053" s="39"/>
      <c r="FN1053" s="16"/>
      <c r="FO1053" s="40"/>
      <c r="FP1053" s="41"/>
      <c r="FQ1053" s="38"/>
      <c r="FS1053" s="12"/>
      <c r="FT1053" s="39"/>
      <c r="FV1053" s="16"/>
      <c r="FW1053" s="40"/>
      <c r="FX1053" s="41"/>
      <c r="FY1053" s="38"/>
      <c r="GA1053" s="12"/>
      <c r="GB1053" s="39"/>
      <c r="GD1053" s="16"/>
      <c r="GE1053" s="40"/>
      <c r="GF1053" s="41"/>
      <c r="GG1053" s="38"/>
      <c r="GI1053" s="12"/>
      <c r="GJ1053" s="39"/>
      <c r="GL1053" s="16"/>
      <c r="GM1053" s="40"/>
      <c r="GN1053" s="41"/>
      <c r="GO1053" s="38"/>
      <c r="GQ1053" s="12"/>
      <c r="GR1053" s="39"/>
      <c r="GT1053" s="16"/>
      <c r="GU1053" s="40"/>
      <c r="GV1053" s="41"/>
      <c r="GW1053" s="38"/>
      <c r="GY1053" s="12"/>
      <c r="GZ1053" s="39"/>
      <c r="HB1053" s="16"/>
      <c r="HC1053" s="40"/>
      <c r="HD1053" s="41"/>
      <c r="HE1053" s="38"/>
      <c r="HG1053" s="12"/>
      <c r="HH1053" s="39"/>
      <c r="HJ1053" s="16"/>
      <c r="HK1053" s="40"/>
      <c r="HL1053" s="41"/>
      <c r="HM1053" s="38"/>
      <c r="HO1053" s="12"/>
      <c r="HP1053" s="39"/>
      <c r="HR1053" s="16"/>
      <c r="HS1053" s="40"/>
      <c r="HT1053" s="41"/>
      <c r="HU1053" s="38"/>
      <c r="HW1053" s="12"/>
      <c r="HX1053" s="39"/>
      <c r="HZ1053" s="16"/>
      <c r="IA1053" s="40"/>
      <c r="IB1053" s="41"/>
      <c r="IC1053" s="38"/>
      <c r="IE1053" s="12"/>
      <c r="IF1053" s="39"/>
      <c r="IH1053" s="16"/>
      <c r="II1053" s="40"/>
      <c r="IJ1053" s="41"/>
      <c r="IK1053" s="38"/>
      <c r="IM1053" s="12"/>
      <c r="IN1053" s="39"/>
      <c r="IP1053" s="16"/>
      <c r="IQ1053" s="40"/>
      <c r="IR1053" s="41"/>
      <c r="IS1053" s="38"/>
      <c r="IU1053" s="12"/>
      <c r="IV1053" s="39"/>
    </row>
    <row r="1054" spans="1:256" s="6" customFormat="1" ht="72.75" customHeight="1">
      <c r="A1054" s="86">
        <v>43</v>
      </c>
      <c r="B1054" s="75" t="s">
        <v>1162</v>
      </c>
      <c r="C1054" s="142">
        <v>154297.87</v>
      </c>
      <c r="D1054" s="142">
        <v>154297.87</v>
      </c>
      <c r="E1054" s="85">
        <v>44183</v>
      </c>
      <c r="F1054" s="302" t="s">
        <v>1160</v>
      </c>
      <c r="G1054" s="75" t="s">
        <v>80</v>
      </c>
      <c r="H1054" s="73"/>
      <c r="I1054" s="23"/>
      <c r="J1054" s="23"/>
      <c r="K1054" s="23"/>
      <c r="L1054" s="41"/>
      <c r="M1054" s="38"/>
      <c r="O1054" s="12"/>
      <c r="P1054" s="39"/>
      <c r="R1054" s="16"/>
      <c r="S1054" s="40"/>
      <c r="T1054" s="41"/>
      <c r="U1054" s="38"/>
      <c r="W1054" s="12"/>
      <c r="X1054" s="39"/>
      <c r="Z1054" s="16"/>
      <c r="AA1054" s="40"/>
      <c r="AB1054" s="41"/>
      <c r="AC1054" s="38"/>
      <c r="AE1054" s="12"/>
      <c r="AF1054" s="39"/>
      <c r="AH1054" s="16"/>
      <c r="AI1054" s="40"/>
      <c r="AJ1054" s="41"/>
      <c r="AK1054" s="38"/>
      <c r="AM1054" s="12"/>
      <c r="AN1054" s="39"/>
      <c r="AP1054" s="16"/>
      <c r="AQ1054" s="40"/>
      <c r="AR1054" s="41"/>
      <c r="AS1054" s="38"/>
      <c r="AU1054" s="12"/>
      <c r="AV1054" s="39"/>
      <c r="AX1054" s="16"/>
      <c r="AY1054" s="40"/>
      <c r="AZ1054" s="41"/>
      <c r="BA1054" s="38"/>
      <c r="BC1054" s="12"/>
      <c r="BD1054" s="39"/>
      <c r="BF1054" s="16"/>
      <c r="BG1054" s="40"/>
      <c r="BH1054" s="41"/>
      <c r="BI1054" s="38"/>
      <c r="BK1054" s="12"/>
      <c r="BL1054" s="39"/>
      <c r="BN1054" s="16"/>
      <c r="BO1054" s="40"/>
      <c r="BP1054" s="41"/>
      <c r="BQ1054" s="38"/>
      <c r="BS1054" s="12"/>
      <c r="BT1054" s="39"/>
      <c r="BV1054" s="16"/>
      <c r="BW1054" s="40"/>
      <c r="BX1054" s="41"/>
      <c r="BY1054" s="38"/>
      <c r="CA1054" s="12"/>
      <c r="CB1054" s="39"/>
      <c r="CD1054" s="16"/>
      <c r="CE1054" s="40"/>
      <c r="CF1054" s="41"/>
      <c r="CG1054" s="38"/>
      <c r="CI1054" s="12"/>
      <c r="CJ1054" s="39"/>
      <c r="CL1054" s="16"/>
      <c r="CM1054" s="40"/>
      <c r="CN1054" s="41"/>
      <c r="CO1054" s="38"/>
      <c r="CQ1054" s="12"/>
      <c r="CR1054" s="39"/>
      <c r="CT1054" s="16"/>
      <c r="CU1054" s="40"/>
      <c r="CV1054" s="41"/>
      <c r="CW1054" s="38"/>
      <c r="CY1054" s="12"/>
      <c r="CZ1054" s="39"/>
      <c r="DB1054" s="16"/>
      <c r="DC1054" s="40"/>
      <c r="DD1054" s="41"/>
      <c r="DE1054" s="38"/>
      <c r="DG1054" s="12"/>
      <c r="DH1054" s="39"/>
      <c r="DJ1054" s="16"/>
      <c r="DK1054" s="40"/>
      <c r="DL1054" s="41"/>
      <c r="DM1054" s="38"/>
      <c r="DO1054" s="12"/>
      <c r="DP1054" s="39"/>
      <c r="DR1054" s="16"/>
      <c r="DS1054" s="40"/>
      <c r="DT1054" s="41"/>
      <c r="DU1054" s="38"/>
      <c r="DW1054" s="12"/>
      <c r="DX1054" s="39"/>
      <c r="DZ1054" s="16"/>
      <c r="EA1054" s="40"/>
      <c r="EB1054" s="41"/>
      <c r="EC1054" s="38"/>
      <c r="EE1054" s="12"/>
      <c r="EF1054" s="39"/>
      <c r="EH1054" s="16"/>
      <c r="EI1054" s="40"/>
      <c r="EJ1054" s="41"/>
      <c r="EK1054" s="38"/>
      <c r="EM1054" s="12"/>
      <c r="EN1054" s="39"/>
      <c r="EP1054" s="16"/>
      <c r="EQ1054" s="40"/>
      <c r="ER1054" s="41"/>
      <c r="ES1054" s="38"/>
      <c r="EU1054" s="12"/>
      <c r="EV1054" s="39"/>
      <c r="EX1054" s="16"/>
      <c r="EY1054" s="40"/>
      <c r="EZ1054" s="41"/>
      <c r="FA1054" s="38"/>
      <c r="FC1054" s="12"/>
      <c r="FD1054" s="39"/>
      <c r="FF1054" s="16"/>
      <c r="FG1054" s="40"/>
      <c r="FH1054" s="41"/>
      <c r="FI1054" s="38"/>
      <c r="FK1054" s="12"/>
      <c r="FL1054" s="39"/>
      <c r="FN1054" s="16"/>
      <c r="FO1054" s="40"/>
      <c r="FP1054" s="41"/>
      <c r="FQ1054" s="38"/>
      <c r="FS1054" s="12"/>
      <c r="FT1054" s="39"/>
      <c r="FV1054" s="16"/>
      <c r="FW1054" s="40"/>
      <c r="FX1054" s="41"/>
      <c r="FY1054" s="38"/>
      <c r="GA1054" s="12"/>
      <c r="GB1054" s="39"/>
      <c r="GD1054" s="16"/>
      <c r="GE1054" s="40"/>
      <c r="GF1054" s="41"/>
      <c r="GG1054" s="38"/>
      <c r="GI1054" s="12"/>
      <c r="GJ1054" s="39"/>
      <c r="GL1054" s="16"/>
      <c r="GM1054" s="40"/>
      <c r="GN1054" s="41"/>
      <c r="GO1054" s="38"/>
      <c r="GQ1054" s="12"/>
      <c r="GR1054" s="39"/>
      <c r="GT1054" s="16"/>
      <c r="GU1054" s="40"/>
      <c r="GV1054" s="41"/>
      <c r="GW1054" s="38"/>
      <c r="GY1054" s="12"/>
      <c r="GZ1054" s="39"/>
      <c r="HB1054" s="16"/>
      <c r="HC1054" s="40"/>
      <c r="HD1054" s="41"/>
      <c r="HE1054" s="38"/>
      <c r="HG1054" s="12"/>
      <c r="HH1054" s="39"/>
      <c r="HJ1054" s="16"/>
      <c r="HK1054" s="40"/>
      <c r="HL1054" s="41"/>
      <c r="HM1054" s="38"/>
      <c r="HO1054" s="12"/>
      <c r="HP1054" s="39"/>
      <c r="HR1054" s="16"/>
      <c r="HS1054" s="40"/>
      <c r="HT1054" s="41"/>
      <c r="HU1054" s="38"/>
      <c r="HW1054" s="12"/>
      <c r="HX1054" s="39"/>
      <c r="HZ1054" s="16"/>
      <c r="IA1054" s="40"/>
      <c r="IB1054" s="41"/>
      <c r="IC1054" s="38"/>
      <c r="IE1054" s="12"/>
      <c r="IF1054" s="39"/>
      <c r="IH1054" s="16"/>
      <c r="II1054" s="40"/>
      <c r="IJ1054" s="41"/>
      <c r="IK1054" s="38"/>
      <c r="IM1054" s="12"/>
      <c r="IN1054" s="39"/>
      <c r="IP1054" s="16"/>
      <c r="IQ1054" s="40"/>
      <c r="IR1054" s="41"/>
      <c r="IS1054" s="38"/>
      <c r="IU1054" s="12"/>
      <c r="IV1054" s="39"/>
    </row>
    <row r="1055" spans="1:256" s="6" customFormat="1" ht="76.5" customHeight="1">
      <c r="A1055" s="86">
        <v>44</v>
      </c>
      <c r="B1055" s="75" t="s">
        <v>1163</v>
      </c>
      <c r="C1055" s="142">
        <v>100495.87</v>
      </c>
      <c r="D1055" s="142">
        <v>100495.87</v>
      </c>
      <c r="E1055" s="85">
        <v>44183</v>
      </c>
      <c r="F1055" s="302" t="s">
        <v>1160</v>
      </c>
      <c r="G1055" s="75" t="s">
        <v>80</v>
      </c>
      <c r="H1055" s="73"/>
      <c r="I1055" s="23"/>
      <c r="J1055" s="23"/>
      <c r="K1055" s="23"/>
      <c r="L1055" s="41"/>
      <c r="M1055" s="38"/>
      <c r="O1055" s="12"/>
      <c r="P1055" s="39"/>
      <c r="R1055" s="16"/>
      <c r="S1055" s="40"/>
      <c r="T1055" s="41"/>
      <c r="U1055" s="38"/>
      <c r="W1055" s="12"/>
      <c r="X1055" s="39"/>
      <c r="Z1055" s="16"/>
      <c r="AA1055" s="40"/>
      <c r="AB1055" s="41"/>
      <c r="AC1055" s="38"/>
      <c r="AE1055" s="12"/>
      <c r="AF1055" s="39"/>
      <c r="AH1055" s="16"/>
      <c r="AI1055" s="40"/>
      <c r="AJ1055" s="41"/>
      <c r="AK1055" s="38"/>
      <c r="AM1055" s="12"/>
      <c r="AN1055" s="39"/>
      <c r="AP1055" s="16"/>
      <c r="AQ1055" s="40"/>
      <c r="AR1055" s="41"/>
      <c r="AS1055" s="38"/>
      <c r="AU1055" s="12"/>
      <c r="AV1055" s="39"/>
      <c r="AX1055" s="16"/>
      <c r="AY1055" s="40"/>
      <c r="AZ1055" s="41"/>
      <c r="BA1055" s="38"/>
      <c r="BC1055" s="12"/>
      <c r="BD1055" s="39"/>
      <c r="BF1055" s="16"/>
      <c r="BG1055" s="40"/>
      <c r="BH1055" s="41"/>
      <c r="BI1055" s="38"/>
      <c r="BK1055" s="12"/>
      <c r="BL1055" s="39"/>
      <c r="BN1055" s="16"/>
      <c r="BO1055" s="40"/>
      <c r="BP1055" s="41"/>
      <c r="BQ1055" s="38"/>
      <c r="BS1055" s="12"/>
      <c r="BT1055" s="39"/>
      <c r="BV1055" s="16"/>
      <c r="BW1055" s="40"/>
      <c r="BX1055" s="41"/>
      <c r="BY1055" s="38"/>
      <c r="CA1055" s="12"/>
      <c r="CB1055" s="39"/>
      <c r="CD1055" s="16"/>
      <c r="CE1055" s="40"/>
      <c r="CF1055" s="41"/>
      <c r="CG1055" s="38"/>
      <c r="CI1055" s="12"/>
      <c r="CJ1055" s="39"/>
      <c r="CL1055" s="16"/>
      <c r="CM1055" s="40"/>
      <c r="CN1055" s="41"/>
      <c r="CO1055" s="38"/>
      <c r="CQ1055" s="12"/>
      <c r="CR1055" s="39"/>
      <c r="CT1055" s="16"/>
      <c r="CU1055" s="40"/>
      <c r="CV1055" s="41"/>
      <c r="CW1055" s="38"/>
      <c r="CY1055" s="12"/>
      <c r="CZ1055" s="39"/>
      <c r="DB1055" s="16"/>
      <c r="DC1055" s="40"/>
      <c r="DD1055" s="41"/>
      <c r="DE1055" s="38"/>
      <c r="DG1055" s="12"/>
      <c r="DH1055" s="39"/>
      <c r="DJ1055" s="16"/>
      <c r="DK1055" s="40"/>
      <c r="DL1055" s="41"/>
      <c r="DM1055" s="38"/>
      <c r="DO1055" s="12"/>
      <c r="DP1055" s="39"/>
      <c r="DR1055" s="16"/>
      <c r="DS1055" s="40"/>
      <c r="DT1055" s="41"/>
      <c r="DU1055" s="38"/>
      <c r="DW1055" s="12"/>
      <c r="DX1055" s="39"/>
      <c r="DZ1055" s="16"/>
      <c r="EA1055" s="40"/>
      <c r="EB1055" s="41"/>
      <c r="EC1055" s="38"/>
      <c r="EE1055" s="12"/>
      <c r="EF1055" s="39"/>
      <c r="EH1055" s="16"/>
      <c r="EI1055" s="40"/>
      <c r="EJ1055" s="41"/>
      <c r="EK1055" s="38"/>
      <c r="EM1055" s="12"/>
      <c r="EN1055" s="39"/>
      <c r="EP1055" s="16"/>
      <c r="EQ1055" s="40"/>
      <c r="ER1055" s="41"/>
      <c r="ES1055" s="38"/>
      <c r="EU1055" s="12"/>
      <c r="EV1055" s="39"/>
      <c r="EX1055" s="16"/>
      <c r="EY1055" s="40"/>
      <c r="EZ1055" s="41"/>
      <c r="FA1055" s="38"/>
      <c r="FC1055" s="12"/>
      <c r="FD1055" s="39"/>
      <c r="FF1055" s="16"/>
      <c r="FG1055" s="40"/>
      <c r="FH1055" s="41"/>
      <c r="FI1055" s="38"/>
      <c r="FK1055" s="12"/>
      <c r="FL1055" s="39"/>
      <c r="FN1055" s="16"/>
      <c r="FO1055" s="40"/>
      <c r="FP1055" s="41"/>
      <c r="FQ1055" s="38"/>
      <c r="FS1055" s="12"/>
      <c r="FT1055" s="39"/>
      <c r="FV1055" s="16"/>
      <c r="FW1055" s="40"/>
      <c r="FX1055" s="41"/>
      <c r="FY1055" s="38"/>
      <c r="GA1055" s="12"/>
      <c r="GB1055" s="39"/>
      <c r="GD1055" s="16"/>
      <c r="GE1055" s="40"/>
      <c r="GF1055" s="41"/>
      <c r="GG1055" s="38"/>
      <c r="GI1055" s="12"/>
      <c r="GJ1055" s="39"/>
      <c r="GL1055" s="16"/>
      <c r="GM1055" s="40"/>
      <c r="GN1055" s="41"/>
      <c r="GO1055" s="38"/>
      <c r="GQ1055" s="12"/>
      <c r="GR1055" s="39"/>
      <c r="GT1055" s="16"/>
      <c r="GU1055" s="40"/>
      <c r="GV1055" s="41"/>
      <c r="GW1055" s="38"/>
      <c r="GY1055" s="12"/>
      <c r="GZ1055" s="39"/>
      <c r="HB1055" s="16"/>
      <c r="HC1055" s="40"/>
      <c r="HD1055" s="41"/>
      <c r="HE1055" s="38"/>
      <c r="HG1055" s="12"/>
      <c r="HH1055" s="39"/>
      <c r="HJ1055" s="16"/>
      <c r="HK1055" s="40"/>
      <c r="HL1055" s="41"/>
      <c r="HM1055" s="38"/>
      <c r="HO1055" s="12"/>
      <c r="HP1055" s="39"/>
      <c r="HR1055" s="16"/>
      <c r="HS1055" s="40"/>
      <c r="HT1055" s="41"/>
      <c r="HU1055" s="38"/>
      <c r="HW1055" s="12"/>
      <c r="HX1055" s="39"/>
      <c r="HZ1055" s="16"/>
      <c r="IA1055" s="40"/>
      <c r="IB1055" s="41"/>
      <c r="IC1055" s="38"/>
      <c r="IE1055" s="12"/>
      <c r="IF1055" s="39"/>
      <c r="IH1055" s="16"/>
      <c r="II1055" s="40"/>
      <c r="IJ1055" s="41"/>
      <c r="IK1055" s="38"/>
      <c r="IM1055" s="12"/>
      <c r="IN1055" s="39"/>
      <c r="IP1055" s="16"/>
      <c r="IQ1055" s="40"/>
      <c r="IR1055" s="41"/>
      <c r="IS1055" s="38"/>
      <c r="IU1055" s="12"/>
      <c r="IV1055" s="39"/>
    </row>
    <row r="1056" spans="1:256" s="6" customFormat="1" ht="76.5" customHeight="1">
      <c r="A1056" s="86">
        <v>45</v>
      </c>
      <c r="B1056" s="75" t="s">
        <v>1164</v>
      </c>
      <c r="C1056" s="142">
        <v>45495.9</v>
      </c>
      <c r="D1056" s="142">
        <v>45495.9</v>
      </c>
      <c r="E1056" s="85">
        <v>44183</v>
      </c>
      <c r="F1056" s="302" t="s">
        <v>1160</v>
      </c>
      <c r="G1056" s="75" t="s">
        <v>80</v>
      </c>
      <c r="H1056" s="73"/>
      <c r="I1056" s="23"/>
      <c r="J1056" s="23"/>
      <c r="K1056" s="23"/>
      <c r="L1056" s="41"/>
      <c r="M1056" s="38"/>
      <c r="O1056" s="12"/>
      <c r="P1056" s="39"/>
      <c r="R1056" s="16"/>
      <c r="S1056" s="40"/>
      <c r="T1056" s="41"/>
      <c r="U1056" s="38"/>
      <c r="W1056" s="12"/>
      <c r="X1056" s="39"/>
      <c r="Z1056" s="16"/>
      <c r="AA1056" s="40"/>
      <c r="AB1056" s="41"/>
      <c r="AC1056" s="38"/>
      <c r="AE1056" s="12"/>
      <c r="AF1056" s="39"/>
      <c r="AH1056" s="16"/>
      <c r="AI1056" s="40"/>
      <c r="AJ1056" s="41"/>
      <c r="AK1056" s="38"/>
      <c r="AM1056" s="12"/>
      <c r="AN1056" s="39"/>
      <c r="AP1056" s="16"/>
      <c r="AQ1056" s="40"/>
      <c r="AR1056" s="41"/>
      <c r="AS1056" s="38"/>
      <c r="AU1056" s="12"/>
      <c r="AV1056" s="39"/>
      <c r="AX1056" s="16"/>
      <c r="AY1056" s="40"/>
      <c r="AZ1056" s="41"/>
      <c r="BA1056" s="38"/>
      <c r="BC1056" s="12"/>
      <c r="BD1056" s="39"/>
      <c r="BF1056" s="16"/>
      <c r="BG1056" s="40"/>
      <c r="BH1056" s="41"/>
      <c r="BI1056" s="38"/>
      <c r="BK1056" s="12"/>
      <c r="BL1056" s="39"/>
      <c r="BN1056" s="16"/>
      <c r="BO1056" s="40"/>
      <c r="BP1056" s="41"/>
      <c r="BQ1056" s="38"/>
      <c r="BS1056" s="12"/>
      <c r="BT1056" s="39"/>
      <c r="BV1056" s="16"/>
      <c r="BW1056" s="40"/>
      <c r="BX1056" s="41"/>
      <c r="BY1056" s="38"/>
      <c r="CA1056" s="12"/>
      <c r="CB1056" s="39"/>
      <c r="CD1056" s="16"/>
      <c r="CE1056" s="40"/>
      <c r="CF1056" s="41"/>
      <c r="CG1056" s="38"/>
      <c r="CI1056" s="12"/>
      <c r="CJ1056" s="39"/>
      <c r="CL1056" s="16"/>
      <c r="CM1056" s="40"/>
      <c r="CN1056" s="41"/>
      <c r="CO1056" s="38"/>
      <c r="CQ1056" s="12"/>
      <c r="CR1056" s="39"/>
      <c r="CT1056" s="16"/>
      <c r="CU1056" s="40"/>
      <c r="CV1056" s="41"/>
      <c r="CW1056" s="38"/>
      <c r="CY1056" s="12"/>
      <c r="CZ1056" s="39"/>
      <c r="DB1056" s="16"/>
      <c r="DC1056" s="40"/>
      <c r="DD1056" s="41"/>
      <c r="DE1056" s="38"/>
      <c r="DG1056" s="12"/>
      <c r="DH1056" s="39"/>
      <c r="DJ1056" s="16"/>
      <c r="DK1056" s="40"/>
      <c r="DL1056" s="41"/>
      <c r="DM1056" s="38"/>
      <c r="DO1056" s="12"/>
      <c r="DP1056" s="39"/>
      <c r="DR1056" s="16"/>
      <c r="DS1056" s="40"/>
      <c r="DT1056" s="41"/>
      <c r="DU1056" s="38"/>
      <c r="DW1056" s="12"/>
      <c r="DX1056" s="39"/>
      <c r="DZ1056" s="16"/>
      <c r="EA1056" s="40"/>
      <c r="EB1056" s="41"/>
      <c r="EC1056" s="38"/>
      <c r="EE1056" s="12"/>
      <c r="EF1056" s="39"/>
      <c r="EH1056" s="16"/>
      <c r="EI1056" s="40"/>
      <c r="EJ1056" s="41"/>
      <c r="EK1056" s="38"/>
      <c r="EM1056" s="12"/>
      <c r="EN1056" s="39"/>
      <c r="EP1056" s="16"/>
      <c r="EQ1056" s="40"/>
      <c r="ER1056" s="41"/>
      <c r="ES1056" s="38"/>
      <c r="EU1056" s="12"/>
      <c r="EV1056" s="39"/>
      <c r="EX1056" s="16"/>
      <c r="EY1056" s="40"/>
      <c r="EZ1056" s="41"/>
      <c r="FA1056" s="38"/>
      <c r="FC1056" s="12"/>
      <c r="FD1056" s="39"/>
      <c r="FF1056" s="16"/>
      <c r="FG1056" s="40"/>
      <c r="FH1056" s="41"/>
      <c r="FI1056" s="38"/>
      <c r="FK1056" s="12"/>
      <c r="FL1056" s="39"/>
      <c r="FN1056" s="16"/>
      <c r="FO1056" s="40"/>
      <c r="FP1056" s="41"/>
      <c r="FQ1056" s="38"/>
      <c r="FS1056" s="12"/>
      <c r="FT1056" s="39"/>
      <c r="FV1056" s="16"/>
      <c r="FW1056" s="40"/>
      <c r="FX1056" s="41"/>
      <c r="FY1056" s="38"/>
      <c r="GA1056" s="12"/>
      <c r="GB1056" s="39"/>
      <c r="GD1056" s="16"/>
      <c r="GE1056" s="40"/>
      <c r="GF1056" s="41"/>
      <c r="GG1056" s="38"/>
      <c r="GI1056" s="12"/>
      <c r="GJ1056" s="39"/>
      <c r="GL1056" s="16"/>
      <c r="GM1056" s="40"/>
      <c r="GN1056" s="41"/>
      <c r="GO1056" s="38"/>
      <c r="GQ1056" s="12"/>
      <c r="GR1056" s="39"/>
      <c r="GT1056" s="16"/>
      <c r="GU1056" s="40"/>
      <c r="GV1056" s="41"/>
      <c r="GW1056" s="38"/>
      <c r="GY1056" s="12"/>
      <c r="GZ1056" s="39"/>
      <c r="HB1056" s="16"/>
      <c r="HC1056" s="40"/>
      <c r="HD1056" s="41"/>
      <c r="HE1056" s="38"/>
      <c r="HG1056" s="12"/>
      <c r="HH1056" s="39"/>
      <c r="HJ1056" s="16"/>
      <c r="HK1056" s="40"/>
      <c r="HL1056" s="41"/>
      <c r="HM1056" s="38"/>
      <c r="HO1056" s="12"/>
      <c r="HP1056" s="39"/>
      <c r="HR1056" s="16"/>
      <c r="HS1056" s="40"/>
      <c r="HT1056" s="41"/>
      <c r="HU1056" s="38"/>
      <c r="HW1056" s="12"/>
      <c r="HX1056" s="39"/>
      <c r="HZ1056" s="16"/>
      <c r="IA1056" s="40"/>
      <c r="IB1056" s="41"/>
      <c r="IC1056" s="38"/>
      <c r="IE1056" s="12"/>
      <c r="IF1056" s="39"/>
      <c r="IH1056" s="16"/>
      <c r="II1056" s="40"/>
      <c r="IJ1056" s="41"/>
      <c r="IK1056" s="38"/>
      <c r="IM1056" s="12"/>
      <c r="IN1056" s="39"/>
      <c r="IP1056" s="16"/>
      <c r="IQ1056" s="40"/>
      <c r="IR1056" s="41"/>
      <c r="IS1056" s="38"/>
      <c r="IU1056" s="12"/>
      <c r="IV1056" s="39"/>
    </row>
    <row r="1057" spans="1:256" s="6" customFormat="1" ht="76.5" customHeight="1">
      <c r="A1057" s="86">
        <v>46</v>
      </c>
      <c r="B1057" s="75" t="s">
        <v>1165</v>
      </c>
      <c r="C1057" s="142">
        <v>35171.52</v>
      </c>
      <c r="D1057" s="142">
        <v>35171.52</v>
      </c>
      <c r="E1057" s="85">
        <v>44183</v>
      </c>
      <c r="F1057" s="302" t="s">
        <v>1160</v>
      </c>
      <c r="G1057" s="75" t="s">
        <v>80</v>
      </c>
      <c r="H1057" s="73"/>
      <c r="I1057" s="23"/>
      <c r="J1057" s="23"/>
      <c r="K1057" s="23"/>
      <c r="L1057" s="41"/>
      <c r="M1057" s="38"/>
      <c r="O1057" s="12"/>
      <c r="P1057" s="39"/>
      <c r="R1057" s="16"/>
      <c r="S1057" s="40"/>
      <c r="T1057" s="41"/>
      <c r="U1057" s="38"/>
      <c r="W1057" s="12"/>
      <c r="X1057" s="39"/>
      <c r="Z1057" s="16"/>
      <c r="AA1057" s="40"/>
      <c r="AB1057" s="41"/>
      <c r="AC1057" s="38"/>
      <c r="AE1057" s="12"/>
      <c r="AF1057" s="39"/>
      <c r="AH1057" s="16"/>
      <c r="AI1057" s="40"/>
      <c r="AJ1057" s="41"/>
      <c r="AK1057" s="38"/>
      <c r="AM1057" s="12"/>
      <c r="AN1057" s="39"/>
      <c r="AP1057" s="16"/>
      <c r="AQ1057" s="40"/>
      <c r="AR1057" s="41"/>
      <c r="AS1057" s="38"/>
      <c r="AU1057" s="12"/>
      <c r="AV1057" s="39"/>
      <c r="AX1057" s="16"/>
      <c r="AY1057" s="40"/>
      <c r="AZ1057" s="41"/>
      <c r="BA1057" s="38"/>
      <c r="BC1057" s="12"/>
      <c r="BD1057" s="39"/>
      <c r="BF1057" s="16"/>
      <c r="BG1057" s="40"/>
      <c r="BH1057" s="41"/>
      <c r="BI1057" s="38"/>
      <c r="BK1057" s="12"/>
      <c r="BL1057" s="39"/>
      <c r="BN1057" s="16"/>
      <c r="BO1057" s="40"/>
      <c r="BP1057" s="41"/>
      <c r="BQ1057" s="38"/>
      <c r="BS1057" s="12"/>
      <c r="BT1057" s="39"/>
      <c r="BV1057" s="16"/>
      <c r="BW1057" s="40"/>
      <c r="BX1057" s="41"/>
      <c r="BY1057" s="38"/>
      <c r="CA1057" s="12"/>
      <c r="CB1057" s="39"/>
      <c r="CD1057" s="16"/>
      <c r="CE1057" s="40"/>
      <c r="CF1057" s="41"/>
      <c r="CG1057" s="38"/>
      <c r="CI1057" s="12"/>
      <c r="CJ1057" s="39"/>
      <c r="CL1057" s="16"/>
      <c r="CM1057" s="40"/>
      <c r="CN1057" s="41"/>
      <c r="CO1057" s="38"/>
      <c r="CQ1057" s="12"/>
      <c r="CR1057" s="39"/>
      <c r="CT1057" s="16"/>
      <c r="CU1057" s="40"/>
      <c r="CV1057" s="41"/>
      <c r="CW1057" s="38"/>
      <c r="CY1057" s="12"/>
      <c r="CZ1057" s="39"/>
      <c r="DB1057" s="16"/>
      <c r="DC1057" s="40"/>
      <c r="DD1057" s="41"/>
      <c r="DE1057" s="38"/>
      <c r="DG1057" s="12"/>
      <c r="DH1057" s="39"/>
      <c r="DJ1057" s="16"/>
      <c r="DK1057" s="40"/>
      <c r="DL1057" s="41"/>
      <c r="DM1057" s="38"/>
      <c r="DO1057" s="12"/>
      <c r="DP1057" s="39"/>
      <c r="DR1057" s="16"/>
      <c r="DS1057" s="40"/>
      <c r="DT1057" s="41"/>
      <c r="DU1057" s="38"/>
      <c r="DW1057" s="12"/>
      <c r="DX1057" s="39"/>
      <c r="DZ1057" s="16"/>
      <c r="EA1057" s="40"/>
      <c r="EB1057" s="41"/>
      <c r="EC1057" s="38"/>
      <c r="EE1057" s="12"/>
      <c r="EF1057" s="39"/>
      <c r="EH1057" s="16"/>
      <c r="EI1057" s="40"/>
      <c r="EJ1057" s="41"/>
      <c r="EK1057" s="38"/>
      <c r="EM1057" s="12"/>
      <c r="EN1057" s="39"/>
      <c r="EP1057" s="16"/>
      <c r="EQ1057" s="40"/>
      <c r="ER1057" s="41"/>
      <c r="ES1057" s="38"/>
      <c r="EU1057" s="12"/>
      <c r="EV1057" s="39"/>
      <c r="EX1057" s="16"/>
      <c r="EY1057" s="40"/>
      <c r="EZ1057" s="41"/>
      <c r="FA1057" s="38"/>
      <c r="FC1057" s="12"/>
      <c r="FD1057" s="39"/>
      <c r="FF1057" s="16"/>
      <c r="FG1057" s="40"/>
      <c r="FH1057" s="41"/>
      <c r="FI1057" s="38"/>
      <c r="FK1057" s="12"/>
      <c r="FL1057" s="39"/>
      <c r="FN1057" s="16"/>
      <c r="FO1057" s="40"/>
      <c r="FP1057" s="41"/>
      <c r="FQ1057" s="38"/>
      <c r="FS1057" s="12"/>
      <c r="FT1057" s="39"/>
      <c r="FV1057" s="16"/>
      <c r="FW1057" s="40"/>
      <c r="FX1057" s="41"/>
      <c r="FY1057" s="38"/>
      <c r="GA1057" s="12"/>
      <c r="GB1057" s="39"/>
      <c r="GD1057" s="16"/>
      <c r="GE1057" s="40"/>
      <c r="GF1057" s="41"/>
      <c r="GG1057" s="38"/>
      <c r="GI1057" s="12"/>
      <c r="GJ1057" s="39"/>
      <c r="GL1057" s="16"/>
      <c r="GM1057" s="40"/>
      <c r="GN1057" s="41"/>
      <c r="GO1057" s="38"/>
      <c r="GQ1057" s="12"/>
      <c r="GR1057" s="39"/>
      <c r="GT1057" s="16"/>
      <c r="GU1057" s="40"/>
      <c r="GV1057" s="41"/>
      <c r="GW1057" s="38"/>
      <c r="GY1057" s="12"/>
      <c r="GZ1057" s="39"/>
      <c r="HB1057" s="16"/>
      <c r="HC1057" s="40"/>
      <c r="HD1057" s="41"/>
      <c r="HE1057" s="38"/>
      <c r="HG1057" s="12"/>
      <c r="HH1057" s="39"/>
      <c r="HJ1057" s="16"/>
      <c r="HK1057" s="40"/>
      <c r="HL1057" s="41"/>
      <c r="HM1057" s="38"/>
      <c r="HO1057" s="12"/>
      <c r="HP1057" s="39"/>
      <c r="HR1057" s="16"/>
      <c r="HS1057" s="40"/>
      <c r="HT1057" s="41"/>
      <c r="HU1057" s="38"/>
      <c r="HW1057" s="12"/>
      <c r="HX1057" s="39"/>
      <c r="HZ1057" s="16"/>
      <c r="IA1057" s="40"/>
      <c r="IB1057" s="41"/>
      <c r="IC1057" s="38"/>
      <c r="IE1057" s="12"/>
      <c r="IF1057" s="39"/>
      <c r="IH1057" s="16"/>
      <c r="II1057" s="40"/>
      <c r="IJ1057" s="41"/>
      <c r="IK1057" s="38"/>
      <c r="IM1057" s="12"/>
      <c r="IN1057" s="39"/>
      <c r="IP1057" s="16"/>
      <c r="IQ1057" s="40"/>
      <c r="IR1057" s="41"/>
      <c r="IS1057" s="38"/>
      <c r="IU1057" s="12"/>
      <c r="IV1057" s="39"/>
    </row>
    <row r="1058" spans="1:256" s="6" customFormat="1" ht="76.5" customHeight="1">
      <c r="A1058" s="86">
        <v>47</v>
      </c>
      <c r="B1058" s="75" t="s">
        <v>1166</v>
      </c>
      <c r="C1058" s="142">
        <v>411703.16</v>
      </c>
      <c r="D1058" s="142">
        <v>411703.16</v>
      </c>
      <c r="E1058" s="85">
        <v>44183</v>
      </c>
      <c r="F1058" s="302" t="s">
        <v>1160</v>
      </c>
      <c r="G1058" s="75" t="s">
        <v>80</v>
      </c>
      <c r="H1058" s="73"/>
      <c r="I1058" s="23"/>
      <c r="J1058" s="23"/>
      <c r="K1058" s="23"/>
      <c r="L1058" s="41"/>
      <c r="M1058" s="38"/>
      <c r="O1058" s="12"/>
      <c r="P1058" s="39"/>
      <c r="R1058" s="16"/>
      <c r="S1058" s="40"/>
      <c r="T1058" s="41"/>
      <c r="U1058" s="38"/>
      <c r="W1058" s="12"/>
      <c r="X1058" s="39"/>
      <c r="Z1058" s="16"/>
      <c r="AA1058" s="40"/>
      <c r="AB1058" s="41"/>
      <c r="AC1058" s="38"/>
      <c r="AE1058" s="12"/>
      <c r="AF1058" s="39"/>
      <c r="AH1058" s="16"/>
      <c r="AI1058" s="40"/>
      <c r="AJ1058" s="41"/>
      <c r="AK1058" s="38"/>
      <c r="AM1058" s="12"/>
      <c r="AN1058" s="39"/>
      <c r="AP1058" s="16"/>
      <c r="AQ1058" s="40"/>
      <c r="AR1058" s="41"/>
      <c r="AS1058" s="38"/>
      <c r="AU1058" s="12"/>
      <c r="AV1058" s="39"/>
      <c r="AX1058" s="16"/>
      <c r="AY1058" s="40"/>
      <c r="AZ1058" s="41"/>
      <c r="BA1058" s="38"/>
      <c r="BC1058" s="12"/>
      <c r="BD1058" s="39"/>
      <c r="BF1058" s="16"/>
      <c r="BG1058" s="40"/>
      <c r="BH1058" s="41"/>
      <c r="BI1058" s="38"/>
      <c r="BK1058" s="12"/>
      <c r="BL1058" s="39"/>
      <c r="BN1058" s="16"/>
      <c r="BO1058" s="40"/>
      <c r="BP1058" s="41"/>
      <c r="BQ1058" s="38"/>
      <c r="BS1058" s="12"/>
      <c r="BT1058" s="39"/>
      <c r="BV1058" s="16"/>
      <c r="BW1058" s="40"/>
      <c r="BX1058" s="41"/>
      <c r="BY1058" s="38"/>
      <c r="CA1058" s="12"/>
      <c r="CB1058" s="39"/>
      <c r="CD1058" s="16"/>
      <c r="CE1058" s="40"/>
      <c r="CF1058" s="41"/>
      <c r="CG1058" s="38"/>
      <c r="CI1058" s="12"/>
      <c r="CJ1058" s="39"/>
      <c r="CL1058" s="16"/>
      <c r="CM1058" s="40"/>
      <c r="CN1058" s="41"/>
      <c r="CO1058" s="38"/>
      <c r="CQ1058" s="12"/>
      <c r="CR1058" s="39"/>
      <c r="CT1058" s="16"/>
      <c r="CU1058" s="40"/>
      <c r="CV1058" s="41"/>
      <c r="CW1058" s="38"/>
      <c r="CY1058" s="12"/>
      <c r="CZ1058" s="39"/>
      <c r="DB1058" s="16"/>
      <c r="DC1058" s="40"/>
      <c r="DD1058" s="41"/>
      <c r="DE1058" s="38"/>
      <c r="DG1058" s="12"/>
      <c r="DH1058" s="39"/>
      <c r="DJ1058" s="16"/>
      <c r="DK1058" s="40"/>
      <c r="DL1058" s="41"/>
      <c r="DM1058" s="38"/>
      <c r="DO1058" s="12"/>
      <c r="DP1058" s="39"/>
      <c r="DR1058" s="16"/>
      <c r="DS1058" s="40"/>
      <c r="DT1058" s="41"/>
      <c r="DU1058" s="38"/>
      <c r="DW1058" s="12"/>
      <c r="DX1058" s="39"/>
      <c r="DZ1058" s="16"/>
      <c r="EA1058" s="40"/>
      <c r="EB1058" s="41"/>
      <c r="EC1058" s="38"/>
      <c r="EE1058" s="12"/>
      <c r="EF1058" s="39"/>
      <c r="EH1058" s="16"/>
      <c r="EI1058" s="40"/>
      <c r="EJ1058" s="41"/>
      <c r="EK1058" s="38"/>
      <c r="EM1058" s="12"/>
      <c r="EN1058" s="39"/>
      <c r="EP1058" s="16"/>
      <c r="EQ1058" s="40"/>
      <c r="ER1058" s="41"/>
      <c r="ES1058" s="38"/>
      <c r="EU1058" s="12"/>
      <c r="EV1058" s="39"/>
      <c r="EX1058" s="16"/>
      <c r="EY1058" s="40"/>
      <c r="EZ1058" s="41"/>
      <c r="FA1058" s="38"/>
      <c r="FC1058" s="12"/>
      <c r="FD1058" s="39"/>
      <c r="FF1058" s="16"/>
      <c r="FG1058" s="40"/>
      <c r="FH1058" s="41"/>
      <c r="FI1058" s="38"/>
      <c r="FK1058" s="12"/>
      <c r="FL1058" s="39"/>
      <c r="FN1058" s="16"/>
      <c r="FO1058" s="40"/>
      <c r="FP1058" s="41"/>
      <c r="FQ1058" s="38"/>
      <c r="FS1058" s="12"/>
      <c r="FT1058" s="39"/>
      <c r="FV1058" s="16"/>
      <c r="FW1058" s="40"/>
      <c r="FX1058" s="41"/>
      <c r="FY1058" s="38"/>
      <c r="GA1058" s="12"/>
      <c r="GB1058" s="39"/>
      <c r="GD1058" s="16"/>
      <c r="GE1058" s="40"/>
      <c r="GF1058" s="41"/>
      <c r="GG1058" s="38"/>
      <c r="GI1058" s="12"/>
      <c r="GJ1058" s="39"/>
      <c r="GL1058" s="16"/>
      <c r="GM1058" s="40"/>
      <c r="GN1058" s="41"/>
      <c r="GO1058" s="38"/>
      <c r="GQ1058" s="12"/>
      <c r="GR1058" s="39"/>
      <c r="GT1058" s="16"/>
      <c r="GU1058" s="40"/>
      <c r="GV1058" s="41"/>
      <c r="GW1058" s="38"/>
      <c r="GY1058" s="12"/>
      <c r="GZ1058" s="39"/>
      <c r="HB1058" s="16"/>
      <c r="HC1058" s="40"/>
      <c r="HD1058" s="41"/>
      <c r="HE1058" s="38"/>
      <c r="HG1058" s="12"/>
      <c r="HH1058" s="39"/>
      <c r="HJ1058" s="16"/>
      <c r="HK1058" s="40"/>
      <c r="HL1058" s="41"/>
      <c r="HM1058" s="38"/>
      <c r="HO1058" s="12"/>
      <c r="HP1058" s="39"/>
      <c r="HR1058" s="16"/>
      <c r="HS1058" s="40"/>
      <c r="HT1058" s="41"/>
      <c r="HU1058" s="38"/>
      <c r="HW1058" s="12"/>
      <c r="HX1058" s="39"/>
      <c r="HZ1058" s="16"/>
      <c r="IA1058" s="40"/>
      <c r="IB1058" s="41"/>
      <c r="IC1058" s="38"/>
      <c r="IE1058" s="12"/>
      <c r="IF1058" s="39"/>
      <c r="IH1058" s="16"/>
      <c r="II1058" s="40"/>
      <c r="IJ1058" s="41"/>
      <c r="IK1058" s="38"/>
      <c r="IM1058" s="12"/>
      <c r="IN1058" s="39"/>
      <c r="IP1058" s="16"/>
      <c r="IQ1058" s="40"/>
      <c r="IR1058" s="41"/>
      <c r="IS1058" s="38"/>
      <c r="IU1058" s="12"/>
      <c r="IV1058" s="39"/>
    </row>
    <row r="1059" spans="1:256" s="6" customFormat="1" ht="76.5" customHeight="1">
      <c r="A1059" s="86">
        <v>48</v>
      </c>
      <c r="B1059" s="75" t="s">
        <v>1168</v>
      </c>
      <c r="C1059" s="142">
        <v>597017.2</v>
      </c>
      <c r="D1059" s="142">
        <v>597017.2</v>
      </c>
      <c r="E1059" s="85">
        <v>44183</v>
      </c>
      <c r="F1059" s="302" t="s">
        <v>1160</v>
      </c>
      <c r="G1059" s="75" t="s">
        <v>80</v>
      </c>
      <c r="H1059" s="73"/>
      <c r="I1059" s="23"/>
      <c r="J1059" s="23"/>
      <c r="K1059" s="23"/>
      <c r="L1059" s="41"/>
      <c r="M1059" s="38"/>
      <c r="O1059" s="12"/>
      <c r="P1059" s="39"/>
      <c r="R1059" s="16"/>
      <c r="S1059" s="40"/>
      <c r="T1059" s="41"/>
      <c r="U1059" s="38"/>
      <c r="W1059" s="12"/>
      <c r="X1059" s="39"/>
      <c r="Z1059" s="16"/>
      <c r="AA1059" s="40"/>
      <c r="AB1059" s="41"/>
      <c r="AC1059" s="38"/>
      <c r="AE1059" s="12"/>
      <c r="AF1059" s="39"/>
      <c r="AH1059" s="16"/>
      <c r="AI1059" s="40"/>
      <c r="AJ1059" s="41"/>
      <c r="AK1059" s="38"/>
      <c r="AM1059" s="12"/>
      <c r="AN1059" s="39"/>
      <c r="AP1059" s="16"/>
      <c r="AQ1059" s="40"/>
      <c r="AR1059" s="41"/>
      <c r="AS1059" s="38"/>
      <c r="AU1059" s="12"/>
      <c r="AV1059" s="39"/>
      <c r="AX1059" s="16"/>
      <c r="AY1059" s="40"/>
      <c r="AZ1059" s="41"/>
      <c r="BA1059" s="38"/>
      <c r="BC1059" s="12"/>
      <c r="BD1059" s="39"/>
      <c r="BF1059" s="16"/>
      <c r="BG1059" s="40"/>
      <c r="BH1059" s="41"/>
      <c r="BI1059" s="38"/>
      <c r="BK1059" s="12"/>
      <c r="BL1059" s="39"/>
      <c r="BN1059" s="16"/>
      <c r="BO1059" s="40"/>
      <c r="BP1059" s="41"/>
      <c r="BQ1059" s="38"/>
      <c r="BS1059" s="12"/>
      <c r="BT1059" s="39"/>
      <c r="BV1059" s="16"/>
      <c r="BW1059" s="40"/>
      <c r="BX1059" s="41"/>
      <c r="BY1059" s="38"/>
      <c r="CA1059" s="12"/>
      <c r="CB1059" s="39"/>
      <c r="CD1059" s="16"/>
      <c r="CE1059" s="40"/>
      <c r="CF1059" s="41"/>
      <c r="CG1059" s="38"/>
      <c r="CI1059" s="12"/>
      <c r="CJ1059" s="39"/>
      <c r="CL1059" s="16"/>
      <c r="CM1059" s="40"/>
      <c r="CN1059" s="41"/>
      <c r="CO1059" s="38"/>
      <c r="CQ1059" s="12"/>
      <c r="CR1059" s="39"/>
      <c r="CT1059" s="16"/>
      <c r="CU1059" s="40"/>
      <c r="CV1059" s="41"/>
      <c r="CW1059" s="38"/>
      <c r="CY1059" s="12"/>
      <c r="CZ1059" s="39"/>
      <c r="DB1059" s="16"/>
      <c r="DC1059" s="40"/>
      <c r="DD1059" s="41"/>
      <c r="DE1059" s="38"/>
      <c r="DG1059" s="12"/>
      <c r="DH1059" s="39"/>
      <c r="DJ1059" s="16"/>
      <c r="DK1059" s="40"/>
      <c r="DL1059" s="41"/>
      <c r="DM1059" s="38"/>
      <c r="DO1059" s="12"/>
      <c r="DP1059" s="39"/>
      <c r="DR1059" s="16"/>
      <c r="DS1059" s="40"/>
      <c r="DT1059" s="41"/>
      <c r="DU1059" s="38"/>
      <c r="DW1059" s="12"/>
      <c r="DX1059" s="39"/>
      <c r="DZ1059" s="16"/>
      <c r="EA1059" s="40"/>
      <c r="EB1059" s="41"/>
      <c r="EC1059" s="38"/>
      <c r="EE1059" s="12"/>
      <c r="EF1059" s="39"/>
      <c r="EH1059" s="16"/>
      <c r="EI1059" s="40"/>
      <c r="EJ1059" s="41"/>
      <c r="EK1059" s="38"/>
      <c r="EM1059" s="12"/>
      <c r="EN1059" s="39"/>
      <c r="EP1059" s="16"/>
      <c r="EQ1059" s="40"/>
      <c r="ER1059" s="41"/>
      <c r="ES1059" s="38"/>
      <c r="EU1059" s="12"/>
      <c r="EV1059" s="39"/>
      <c r="EX1059" s="16"/>
      <c r="EY1059" s="40"/>
      <c r="EZ1059" s="41"/>
      <c r="FA1059" s="38"/>
      <c r="FC1059" s="12"/>
      <c r="FD1059" s="39"/>
      <c r="FF1059" s="16"/>
      <c r="FG1059" s="40"/>
      <c r="FH1059" s="41"/>
      <c r="FI1059" s="38"/>
      <c r="FK1059" s="12"/>
      <c r="FL1059" s="39"/>
      <c r="FN1059" s="16"/>
      <c r="FO1059" s="40"/>
      <c r="FP1059" s="41"/>
      <c r="FQ1059" s="38"/>
      <c r="FS1059" s="12"/>
      <c r="FT1059" s="39"/>
      <c r="FV1059" s="16"/>
      <c r="FW1059" s="40"/>
      <c r="FX1059" s="41"/>
      <c r="FY1059" s="38"/>
      <c r="GA1059" s="12"/>
      <c r="GB1059" s="39"/>
      <c r="GD1059" s="16"/>
      <c r="GE1059" s="40"/>
      <c r="GF1059" s="41"/>
      <c r="GG1059" s="38"/>
      <c r="GI1059" s="12"/>
      <c r="GJ1059" s="39"/>
      <c r="GL1059" s="16"/>
      <c r="GM1059" s="40"/>
      <c r="GN1059" s="41"/>
      <c r="GO1059" s="38"/>
      <c r="GQ1059" s="12"/>
      <c r="GR1059" s="39"/>
      <c r="GT1059" s="16"/>
      <c r="GU1059" s="40"/>
      <c r="GV1059" s="41"/>
      <c r="GW1059" s="38"/>
      <c r="GY1059" s="12"/>
      <c r="GZ1059" s="39"/>
      <c r="HB1059" s="16"/>
      <c r="HC1059" s="40"/>
      <c r="HD1059" s="41"/>
      <c r="HE1059" s="38"/>
      <c r="HG1059" s="12"/>
      <c r="HH1059" s="39"/>
      <c r="HJ1059" s="16"/>
      <c r="HK1059" s="40"/>
      <c r="HL1059" s="41"/>
      <c r="HM1059" s="38"/>
      <c r="HO1059" s="12"/>
      <c r="HP1059" s="39"/>
      <c r="HR1059" s="16"/>
      <c r="HS1059" s="40"/>
      <c r="HT1059" s="41"/>
      <c r="HU1059" s="38"/>
      <c r="HW1059" s="12"/>
      <c r="HX1059" s="39"/>
      <c r="HZ1059" s="16"/>
      <c r="IA1059" s="40"/>
      <c r="IB1059" s="41"/>
      <c r="IC1059" s="38"/>
      <c r="IE1059" s="12"/>
      <c r="IF1059" s="39"/>
      <c r="IH1059" s="16"/>
      <c r="II1059" s="40"/>
      <c r="IJ1059" s="41"/>
      <c r="IK1059" s="38"/>
      <c r="IM1059" s="12"/>
      <c r="IN1059" s="39"/>
      <c r="IP1059" s="16"/>
      <c r="IQ1059" s="40"/>
      <c r="IR1059" s="41"/>
      <c r="IS1059" s="38"/>
      <c r="IU1059" s="12"/>
      <c r="IV1059" s="39"/>
    </row>
    <row r="1060" spans="1:256" s="6" customFormat="1" ht="76.5" customHeight="1">
      <c r="A1060" s="86">
        <v>49</v>
      </c>
      <c r="B1060" s="75" t="s">
        <v>1167</v>
      </c>
      <c r="C1060" s="142">
        <v>332428</v>
      </c>
      <c r="D1060" s="142">
        <v>332428</v>
      </c>
      <c r="E1060" s="85">
        <v>44183</v>
      </c>
      <c r="F1060" s="302" t="s">
        <v>1160</v>
      </c>
      <c r="G1060" s="75" t="s">
        <v>80</v>
      </c>
      <c r="H1060" s="73"/>
      <c r="I1060" s="23"/>
      <c r="J1060" s="23"/>
      <c r="K1060" s="23"/>
      <c r="L1060" s="41"/>
      <c r="M1060" s="38"/>
      <c r="O1060" s="12"/>
      <c r="P1060" s="39"/>
      <c r="R1060" s="16"/>
      <c r="S1060" s="40"/>
      <c r="T1060" s="41"/>
      <c r="U1060" s="38"/>
      <c r="W1060" s="12"/>
      <c r="X1060" s="39"/>
      <c r="Z1060" s="16"/>
      <c r="AA1060" s="40"/>
      <c r="AB1060" s="41"/>
      <c r="AC1060" s="38"/>
      <c r="AE1060" s="12"/>
      <c r="AF1060" s="39"/>
      <c r="AH1060" s="16"/>
      <c r="AI1060" s="40"/>
      <c r="AJ1060" s="41"/>
      <c r="AK1060" s="38"/>
      <c r="AM1060" s="12"/>
      <c r="AN1060" s="39"/>
      <c r="AP1060" s="16"/>
      <c r="AQ1060" s="40"/>
      <c r="AR1060" s="41"/>
      <c r="AS1060" s="38"/>
      <c r="AU1060" s="12"/>
      <c r="AV1060" s="39"/>
      <c r="AX1060" s="16"/>
      <c r="AY1060" s="40"/>
      <c r="AZ1060" s="41"/>
      <c r="BA1060" s="38"/>
      <c r="BC1060" s="12"/>
      <c r="BD1060" s="39"/>
      <c r="BF1060" s="16"/>
      <c r="BG1060" s="40"/>
      <c r="BH1060" s="41"/>
      <c r="BI1060" s="38"/>
      <c r="BK1060" s="12"/>
      <c r="BL1060" s="39"/>
      <c r="BN1060" s="16"/>
      <c r="BO1060" s="40"/>
      <c r="BP1060" s="41"/>
      <c r="BQ1060" s="38"/>
      <c r="BS1060" s="12"/>
      <c r="BT1060" s="39"/>
      <c r="BV1060" s="16"/>
      <c r="BW1060" s="40"/>
      <c r="BX1060" s="41"/>
      <c r="BY1060" s="38"/>
      <c r="CA1060" s="12"/>
      <c r="CB1060" s="39"/>
      <c r="CD1060" s="16"/>
      <c r="CE1060" s="40"/>
      <c r="CF1060" s="41"/>
      <c r="CG1060" s="38"/>
      <c r="CI1060" s="12"/>
      <c r="CJ1060" s="39"/>
      <c r="CL1060" s="16"/>
      <c r="CM1060" s="40"/>
      <c r="CN1060" s="41"/>
      <c r="CO1060" s="38"/>
      <c r="CQ1060" s="12"/>
      <c r="CR1060" s="39"/>
      <c r="CT1060" s="16"/>
      <c r="CU1060" s="40"/>
      <c r="CV1060" s="41"/>
      <c r="CW1060" s="38"/>
      <c r="CY1060" s="12"/>
      <c r="CZ1060" s="39"/>
      <c r="DB1060" s="16"/>
      <c r="DC1060" s="40"/>
      <c r="DD1060" s="41"/>
      <c r="DE1060" s="38"/>
      <c r="DG1060" s="12"/>
      <c r="DH1060" s="39"/>
      <c r="DJ1060" s="16"/>
      <c r="DK1060" s="40"/>
      <c r="DL1060" s="41"/>
      <c r="DM1060" s="38"/>
      <c r="DO1060" s="12"/>
      <c r="DP1060" s="39"/>
      <c r="DR1060" s="16"/>
      <c r="DS1060" s="40"/>
      <c r="DT1060" s="41"/>
      <c r="DU1060" s="38"/>
      <c r="DW1060" s="12"/>
      <c r="DX1060" s="39"/>
      <c r="DZ1060" s="16"/>
      <c r="EA1060" s="40"/>
      <c r="EB1060" s="41"/>
      <c r="EC1060" s="38"/>
      <c r="EE1060" s="12"/>
      <c r="EF1060" s="39"/>
      <c r="EH1060" s="16"/>
      <c r="EI1060" s="40"/>
      <c r="EJ1060" s="41"/>
      <c r="EK1060" s="38"/>
      <c r="EM1060" s="12"/>
      <c r="EN1060" s="39"/>
      <c r="EP1060" s="16"/>
      <c r="EQ1060" s="40"/>
      <c r="ER1060" s="41"/>
      <c r="ES1060" s="38"/>
      <c r="EU1060" s="12"/>
      <c r="EV1060" s="39"/>
      <c r="EX1060" s="16"/>
      <c r="EY1060" s="40"/>
      <c r="EZ1060" s="41"/>
      <c r="FA1060" s="38"/>
      <c r="FC1060" s="12"/>
      <c r="FD1060" s="39"/>
      <c r="FF1060" s="16"/>
      <c r="FG1060" s="40"/>
      <c r="FH1060" s="41"/>
      <c r="FI1060" s="38"/>
      <c r="FK1060" s="12"/>
      <c r="FL1060" s="39"/>
      <c r="FN1060" s="16"/>
      <c r="FO1060" s="40"/>
      <c r="FP1060" s="41"/>
      <c r="FQ1060" s="38"/>
      <c r="FS1060" s="12"/>
      <c r="FT1060" s="39"/>
      <c r="FV1060" s="16"/>
      <c r="FW1060" s="40"/>
      <c r="FX1060" s="41"/>
      <c r="FY1060" s="38"/>
      <c r="GA1060" s="12"/>
      <c r="GB1060" s="39"/>
      <c r="GD1060" s="16"/>
      <c r="GE1060" s="40"/>
      <c r="GF1060" s="41"/>
      <c r="GG1060" s="38"/>
      <c r="GI1060" s="12"/>
      <c r="GJ1060" s="39"/>
      <c r="GL1060" s="16"/>
      <c r="GM1060" s="40"/>
      <c r="GN1060" s="41"/>
      <c r="GO1060" s="38"/>
      <c r="GQ1060" s="12"/>
      <c r="GR1060" s="39"/>
      <c r="GT1060" s="16"/>
      <c r="GU1060" s="40"/>
      <c r="GV1060" s="41"/>
      <c r="GW1060" s="38"/>
      <c r="GY1060" s="12"/>
      <c r="GZ1060" s="39"/>
      <c r="HB1060" s="16"/>
      <c r="HC1060" s="40"/>
      <c r="HD1060" s="41"/>
      <c r="HE1060" s="38"/>
      <c r="HG1060" s="12"/>
      <c r="HH1060" s="39"/>
      <c r="HJ1060" s="16"/>
      <c r="HK1060" s="40"/>
      <c r="HL1060" s="41"/>
      <c r="HM1060" s="38"/>
      <c r="HO1060" s="12"/>
      <c r="HP1060" s="39"/>
      <c r="HR1060" s="16"/>
      <c r="HS1060" s="40"/>
      <c r="HT1060" s="41"/>
      <c r="HU1060" s="38"/>
      <c r="HW1060" s="12"/>
      <c r="HX1060" s="39"/>
      <c r="HZ1060" s="16"/>
      <c r="IA1060" s="40"/>
      <c r="IB1060" s="41"/>
      <c r="IC1060" s="38"/>
      <c r="IE1060" s="12"/>
      <c r="IF1060" s="39"/>
      <c r="IH1060" s="16"/>
      <c r="II1060" s="40"/>
      <c r="IJ1060" s="41"/>
      <c r="IK1060" s="38"/>
      <c r="IM1060" s="12"/>
      <c r="IN1060" s="39"/>
      <c r="IP1060" s="16"/>
      <c r="IQ1060" s="40"/>
      <c r="IR1060" s="41"/>
      <c r="IS1060" s="38"/>
      <c r="IU1060" s="12"/>
      <c r="IV1060" s="39"/>
    </row>
    <row r="1061" spans="1:256" s="6" customFormat="1" ht="76.5" customHeight="1">
      <c r="A1061" s="86">
        <v>50</v>
      </c>
      <c r="B1061" s="75" t="s">
        <v>1169</v>
      </c>
      <c r="C1061" s="142">
        <v>21988.99</v>
      </c>
      <c r="D1061" s="142">
        <v>21988.99</v>
      </c>
      <c r="E1061" s="85">
        <v>44183</v>
      </c>
      <c r="F1061" s="302" t="s">
        <v>1160</v>
      </c>
      <c r="G1061" s="75" t="s">
        <v>80</v>
      </c>
      <c r="H1061" s="73"/>
      <c r="I1061" s="23"/>
      <c r="J1061" s="23"/>
      <c r="K1061" s="23"/>
      <c r="L1061" s="41"/>
      <c r="M1061" s="38"/>
      <c r="O1061" s="12"/>
      <c r="P1061" s="39"/>
      <c r="R1061" s="16"/>
      <c r="S1061" s="40"/>
      <c r="T1061" s="41"/>
      <c r="U1061" s="38"/>
      <c r="W1061" s="12"/>
      <c r="X1061" s="39"/>
      <c r="Z1061" s="16"/>
      <c r="AA1061" s="40"/>
      <c r="AB1061" s="41"/>
      <c r="AC1061" s="38"/>
      <c r="AE1061" s="12"/>
      <c r="AF1061" s="39"/>
      <c r="AH1061" s="16"/>
      <c r="AI1061" s="40"/>
      <c r="AJ1061" s="41"/>
      <c r="AK1061" s="38"/>
      <c r="AM1061" s="12"/>
      <c r="AN1061" s="39"/>
      <c r="AP1061" s="16"/>
      <c r="AQ1061" s="40"/>
      <c r="AR1061" s="41"/>
      <c r="AS1061" s="38"/>
      <c r="AU1061" s="12"/>
      <c r="AV1061" s="39"/>
      <c r="AX1061" s="16"/>
      <c r="AY1061" s="40"/>
      <c r="AZ1061" s="41"/>
      <c r="BA1061" s="38"/>
      <c r="BC1061" s="12"/>
      <c r="BD1061" s="39"/>
      <c r="BF1061" s="16"/>
      <c r="BG1061" s="40"/>
      <c r="BH1061" s="41"/>
      <c r="BI1061" s="38"/>
      <c r="BK1061" s="12"/>
      <c r="BL1061" s="39"/>
      <c r="BN1061" s="16"/>
      <c r="BO1061" s="40"/>
      <c r="BP1061" s="41"/>
      <c r="BQ1061" s="38"/>
      <c r="BS1061" s="12"/>
      <c r="BT1061" s="39"/>
      <c r="BV1061" s="16"/>
      <c r="BW1061" s="40"/>
      <c r="BX1061" s="41"/>
      <c r="BY1061" s="38"/>
      <c r="CA1061" s="12"/>
      <c r="CB1061" s="39"/>
      <c r="CD1061" s="16"/>
      <c r="CE1061" s="40"/>
      <c r="CF1061" s="41"/>
      <c r="CG1061" s="38"/>
      <c r="CI1061" s="12"/>
      <c r="CJ1061" s="39"/>
      <c r="CL1061" s="16"/>
      <c r="CM1061" s="40"/>
      <c r="CN1061" s="41"/>
      <c r="CO1061" s="38"/>
      <c r="CQ1061" s="12"/>
      <c r="CR1061" s="39"/>
      <c r="CT1061" s="16"/>
      <c r="CU1061" s="40"/>
      <c r="CV1061" s="41"/>
      <c r="CW1061" s="38"/>
      <c r="CY1061" s="12"/>
      <c r="CZ1061" s="39"/>
      <c r="DB1061" s="16"/>
      <c r="DC1061" s="40"/>
      <c r="DD1061" s="41"/>
      <c r="DE1061" s="38"/>
      <c r="DG1061" s="12"/>
      <c r="DH1061" s="39"/>
      <c r="DJ1061" s="16"/>
      <c r="DK1061" s="40"/>
      <c r="DL1061" s="41"/>
      <c r="DM1061" s="38"/>
      <c r="DO1061" s="12"/>
      <c r="DP1061" s="39"/>
      <c r="DR1061" s="16"/>
      <c r="DS1061" s="40"/>
      <c r="DT1061" s="41"/>
      <c r="DU1061" s="38"/>
      <c r="DW1061" s="12"/>
      <c r="DX1061" s="39"/>
      <c r="DZ1061" s="16"/>
      <c r="EA1061" s="40"/>
      <c r="EB1061" s="41"/>
      <c r="EC1061" s="38"/>
      <c r="EE1061" s="12"/>
      <c r="EF1061" s="39"/>
      <c r="EH1061" s="16"/>
      <c r="EI1061" s="40"/>
      <c r="EJ1061" s="41"/>
      <c r="EK1061" s="38"/>
      <c r="EM1061" s="12"/>
      <c r="EN1061" s="39"/>
      <c r="EP1061" s="16"/>
      <c r="EQ1061" s="40"/>
      <c r="ER1061" s="41"/>
      <c r="ES1061" s="38"/>
      <c r="EU1061" s="12"/>
      <c r="EV1061" s="39"/>
      <c r="EX1061" s="16"/>
      <c r="EY1061" s="40"/>
      <c r="EZ1061" s="41"/>
      <c r="FA1061" s="38"/>
      <c r="FC1061" s="12"/>
      <c r="FD1061" s="39"/>
      <c r="FF1061" s="16"/>
      <c r="FG1061" s="40"/>
      <c r="FH1061" s="41"/>
      <c r="FI1061" s="38"/>
      <c r="FK1061" s="12"/>
      <c r="FL1061" s="39"/>
      <c r="FN1061" s="16"/>
      <c r="FO1061" s="40"/>
      <c r="FP1061" s="41"/>
      <c r="FQ1061" s="38"/>
      <c r="FS1061" s="12"/>
      <c r="FT1061" s="39"/>
      <c r="FV1061" s="16"/>
      <c r="FW1061" s="40"/>
      <c r="FX1061" s="41"/>
      <c r="FY1061" s="38"/>
      <c r="GA1061" s="12"/>
      <c r="GB1061" s="39"/>
      <c r="GD1061" s="16"/>
      <c r="GE1061" s="40"/>
      <c r="GF1061" s="41"/>
      <c r="GG1061" s="38"/>
      <c r="GI1061" s="12"/>
      <c r="GJ1061" s="39"/>
      <c r="GL1061" s="16"/>
      <c r="GM1061" s="40"/>
      <c r="GN1061" s="41"/>
      <c r="GO1061" s="38"/>
      <c r="GQ1061" s="12"/>
      <c r="GR1061" s="39"/>
      <c r="GT1061" s="16"/>
      <c r="GU1061" s="40"/>
      <c r="GV1061" s="41"/>
      <c r="GW1061" s="38"/>
      <c r="GY1061" s="12"/>
      <c r="GZ1061" s="39"/>
      <c r="HB1061" s="16"/>
      <c r="HC1061" s="40"/>
      <c r="HD1061" s="41"/>
      <c r="HE1061" s="38"/>
      <c r="HG1061" s="12"/>
      <c r="HH1061" s="39"/>
      <c r="HJ1061" s="16"/>
      <c r="HK1061" s="40"/>
      <c r="HL1061" s="41"/>
      <c r="HM1061" s="38"/>
      <c r="HO1061" s="12"/>
      <c r="HP1061" s="39"/>
      <c r="HR1061" s="16"/>
      <c r="HS1061" s="40"/>
      <c r="HT1061" s="41"/>
      <c r="HU1061" s="38"/>
      <c r="HW1061" s="12"/>
      <c r="HX1061" s="39"/>
      <c r="HZ1061" s="16"/>
      <c r="IA1061" s="40"/>
      <c r="IB1061" s="41"/>
      <c r="IC1061" s="38"/>
      <c r="IE1061" s="12"/>
      <c r="IF1061" s="39"/>
      <c r="IH1061" s="16"/>
      <c r="II1061" s="40"/>
      <c r="IJ1061" s="41"/>
      <c r="IK1061" s="38"/>
      <c r="IM1061" s="12"/>
      <c r="IN1061" s="39"/>
      <c r="IP1061" s="16"/>
      <c r="IQ1061" s="40"/>
      <c r="IR1061" s="41"/>
      <c r="IS1061" s="38"/>
      <c r="IU1061" s="12"/>
      <c r="IV1061" s="39"/>
    </row>
    <row r="1062" spans="1:256" s="6" customFormat="1" ht="76.5" customHeight="1">
      <c r="A1062" s="86">
        <v>51</v>
      </c>
      <c r="B1062" s="75" t="s">
        <v>1170</v>
      </c>
      <c r="C1062" s="142">
        <v>44586.46</v>
      </c>
      <c r="D1062" s="142">
        <v>44586.46</v>
      </c>
      <c r="E1062" s="85">
        <v>44183</v>
      </c>
      <c r="F1062" s="302" t="s">
        <v>1160</v>
      </c>
      <c r="G1062" s="75" t="s">
        <v>80</v>
      </c>
      <c r="H1062" s="73"/>
      <c r="I1062" s="23"/>
      <c r="J1062" s="23"/>
      <c r="K1062" s="23"/>
      <c r="L1062" s="41"/>
      <c r="M1062" s="38"/>
      <c r="O1062" s="12"/>
      <c r="P1062" s="39"/>
      <c r="R1062" s="16"/>
      <c r="S1062" s="40"/>
      <c r="T1062" s="41"/>
      <c r="U1062" s="38"/>
      <c r="W1062" s="12"/>
      <c r="X1062" s="39"/>
      <c r="Z1062" s="16"/>
      <c r="AA1062" s="40"/>
      <c r="AB1062" s="41"/>
      <c r="AC1062" s="38"/>
      <c r="AE1062" s="12"/>
      <c r="AF1062" s="39"/>
      <c r="AH1062" s="16"/>
      <c r="AI1062" s="40"/>
      <c r="AJ1062" s="41"/>
      <c r="AK1062" s="38"/>
      <c r="AM1062" s="12"/>
      <c r="AN1062" s="39"/>
      <c r="AP1062" s="16"/>
      <c r="AQ1062" s="40"/>
      <c r="AR1062" s="41"/>
      <c r="AS1062" s="38"/>
      <c r="AU1062" s="12"/>
      <c r="AV1062" s="39"/>
      <c r="AX1062" s="16"/>
      <c r="AY1062" s="40"/>
      <c r="AZ1062" s="41"/>
      <c r="BA1062" s="38"/>
      <c r="BC1062" s="12"/>
      <c r="BD1062" s="39"/>
      <c r="BF1062" s="16"/>
      <c r="BG1062" s="40"/>
      <c r="BH1062" s="41"/>
      <c r="BI1062" s="38"/>
      <c r="BK1062" s="12"/>
      <c r="BL1062" s="39"/>
      <c r="BN1062" s="16"/>
      <c r="BO1062" s="40"/>
      <c r="BP1062" s="41"/>
      <c r="BQ1062" s="38"/>
      <c r="BS1062" s="12"/>
      <c r="BT1062" s="39"/>
      <c r="BV1062" s="16"/>
      <c r="BW1062" s="40"/>
      <c r="BX1062" s="41"/>
      <c r="BY1062" s="38"/>
      <c r="CA1062" s="12"/>
      <c r="CB1062" s="39"/>
      <c r="CD1062" s="16"/>
      <c r="CE1062" s="40"/>
      <c r="CF1062" s="41"/>
      <c r="CG1062" s="38"/>
      <c r="CI1062" s="12"/>
      <c r="CJ1062" s="39"/>
      <c r="CL1062" s="16"/>
      <c r="CM1062" s="40"/>
      <c r="CN1062" s="41"/>
      <c r="CO1062" s="38"/>
      <c r="CQ1062" s="12"/>
      <c r="CR1062" s="39"/>
      <c r="CT1062" s="16"/>
      <c r="CU1062" s="40"/>
      <c r="CV1062" s="41"/>
      <c r="CW1062" s="38"/>
      <c r="CY1062" s="12"/>
      <c r="CZ1062" s="39"/>
      <c r="DB1062" s="16"/>
      <c r="DC1062" s="40"/>
      <c r="DD1062" s="41"/>
      <c r="DE1062" s="38"/>
      <c r="DG1062" s="12"/>
      <c r="DH1062" s="39"/>
      <c r="DJ1062" s="16"/>
      <c r="DK1062" s="40"/>
      <c r="DL1062" s="41"/>
      <c r="DM1062" s="38"/>
      <c r="DO1062" s="12"/>
      <c r="DP1062" s="39"/>
      <c r="DR1062" s="16"/>
      <c r="DS1062" s="40"/>
      <c r="DT1062" s="41"/>
      <c r="DU1062" s="38"/>
      <c r="DW1062" s="12"/>
      <c r="DX1062" s="39"/>
      <c r="DZ1062" s="16"/>
      <c r="EA1062" s="40"/>
      <c r="EB1062" s="41"/>
      <c r="EC1062" s="38"/>
      <c r="EE1062" s="12"/>
      <c r="EF1062" s="39"/>
      <c r="EH1062" s="16"/>
      <c r="EI1062" s="40"/>
      <c r="EJ1062" s="41"/>
      <c r="EK1062" s="38"/>
      <c r="EM1062" s="12"/>
      <c r="EN1062" s="39"/>
      <c r="EP1062" s="16"/>
      <c r="EQ1062" s="40"/>
      <c r="ER1062" s="41"/>
      <c r="ES1062" s="38"/>
      <c r="EU1062" s="12"/>
      <c r="EV1062" s="39"/>
      <c r="EX1062" s="16"/>
      <c r="EY1062" s="40"/>
      <c r="EZ1062" s="41"/>
      <c r="FA1062" s="38"/>
      <c r="FC1062" s="12"/>
      <c r="FD1062" s="39"/>
      <c r="FF1062" s="16"/>
      <c r="FG1062" s="40"/>
      <c r="FH1062" s="41"/>
      <c r="FI1062" s="38"/>
      <c r="FK1062" s="12"/>
      <c r="FL1062" s="39"/>
      <c r="FN1062" s="16"/>
      <c r="FO1062" s="40"/>
      <c r="FP1062" s="41"/>
      <c r="FQ1062" s="38"/>
      <c r="FS1062" s="12"/>
      <c r="FT1062" s="39"/>
      <c r="FV1062" s="16"/>
      <c r="FW1062" s="40"/>
      <c r="FX1062" s="41"/>
      <c r="FY1062" s="38"/>
      <c r="GA1062" s="12"/>
      <c r="GB1062" s="39"/>
      <c r="GD1062" s="16"/>
      <c r="GE1062" s="40"/>
      <c r="GF1062" s="41"/>
      <c r="GG1062" s="38"/>
      <c r="GI1062" s="12"/>
      <c r="GJ1062" s="39"/>
      <c r="GL1062" s="16"/>
      <c r="GM1062" s="40"/>
      <c r="GN1062" s="41"/>
      <c r="GO1062" s="38"/>
      <c r="GQ1062" s="12"/>
      <c r="GR1062" s="39"/>
      <c r="GT1062" s="16"/>
      <c r="GU1062" s="40"/>
      <c r="GV1062" s="41"/>
      <c r="GW1062" s="38"/>
      <c r="GY1062" s="12"/>
      <c r="GZ1062" s="39"/>
      <c r="HB1062" s="16"/>
      <c r="HC1062" s="40"/>
      <c r="HD1062" s="41"/>
      <c r="HE1062" s="38"/>
      <c r="HG1062" s="12"/>
      <c r="HH1062" s="39"/>
      <c r="HJ1062" s="16"/>
      <c r="HK1062" s="40"/>
      <c r="HL1062" s="41"/>
      <c r="HM1062" s="38"/>
      <c r="HO1062" s="12"/>
      <c r="HP1062" s="39"/>
      <c r="HR1062" s="16"/>
      <c r="HS1062" s="40"/>
      <c r="HT1062" s="41"/>
      <c r="HU1062" s="38"/>
      <c r="HW1062" s="12"/>
      <c r="HX1062" s="39"/>
      <c r="HZ1062" s="16"/>
      <c r="IA1062" s="40"/>
      <c r="IB1062" s="41"/>
      <c r="IC1062" s="38"/>
      <c r="IE1062" s="12"/>
      <c r="IF1062" s="39"/>
      <c r="IH1062" s="16"/>
      <c r="II1062" s="40"/>
      <c r="IJ1062" s="41"/>
      <c r="IK1062" s="38"/>
      <c r="IM1062" s="12"/>
      <c r="IN1062" s="39"/>
      <c r="IP1062" s="16"/>
      <c r="IQ1062" s="40"/>
      <c r="IR1062" s="41"/>
      <c r="IS1062" s="38"/>
      <c r="IU1062" s="12"/>
      <c r="IV1062" s="39"/>
    </row>
    <row r="1063" spans="1:256" s="6" customFormat="1" ht="76.5" customHeight="1">
      <c r="A1063" s="86">
        <v>52</v>
      </c>
      <c r="B1063" s="75" t="s">
        <v>1171</v>
      </c>
      <c r="C1063" s="142">
        <v>61911.24</v>
      </c>
      <c r="D1063" s="142">
        <v>61911.24</v>
      </c>
      <c r="E1063" s="85">
        <v>44183</v>
      </c>
      <c r="F1063" s="302" t="s">
        <v>1160</v>
      </c>
      <c r="G1063" s="75" t="s">
        <v>80</v>
      </c>
      <c r="H1063" s="73"/>
      <c r="I1063" s="23"/>
      <c r="J1063" s="23"/>
      <c r="K1063" s="23"/>
      <c r="L1063" s="41"/>
      <c r="M1063" s="38"/>
      <c r="O1063" s="12"/>
      <c r="P1063" s="39"/>
      <c r="R1063" s="16"/>
      <c r="S1063" s="40"/>
      <c r="T1063" s="41"/>
      <c r="U1063" s="38"/>
      <c r="W1063" s="12"/>
      <c r="X1063" s="39"/>
      <c r="Z1063" s="16"/>
      <c r="AA1063" s="40"/>
      <c r="AB1063" s="41"/>
      <c r="AC1063" s="38"/>
      <c r="AE1063" s="12"/>
      <c r="AF1063" s="39"/>
      <c r="AH1063" s="16"/>
      <c r="AI1063" s="40"/>
      <c r="AJ1063" s="41"/>
      <c r="AK1063" s="38"/>
      <c r="AM1063" s="12"/>
      <c r="AN1063" s="39"/>
      <c r="AP1063" s="16"/>
      <c r="AQ1063" s="40"/>
      <c r="AR1063" s="41"/>
      <c r="AS1063" s="38"/>
      <c r="AU1063" s="12"/>
      <c r="AV1063" s="39"/>
      <c r="AX1063" s="16"/>
      <c r="AY1063" s="40"/>
      <c r="AZ1063" s="41"/>
      <c r="BA1063" s="38"/>
      <c r="BC1063" s="12"/>
      <c r="BD1063" s="39"/>
      <c r="BF1063" s="16"/>
      <c r="BG1063" s="40"/>
      <c r="BH1063" s="41"/>
      <c r="BI1063" s="38"/>
      <c r="BK1063" s="12"/>
      <c r="BL1063" s="39"/>
      <c r="BN1063" s="16"/>
      <c r="BO1063" s="40"/>
      <c r="BP1063" s="41"/>
      <c r="BQ1063" s="38"/>
      <c r="BS1063" s="12"/>
      <c r="BT1063" s="39"/>
      <c r="BV1063" s="16"/>
      <c r="BW1063" s="40"/>
      <c r="BX1063" s="41"/>
      <c r="BY1063" s="38"/>
      <c r="CA1063" s="12"/>
      <c r="CB1063" s="39"/>
      <c r="CD1063" s="16"/>
      <c r="CE1063" s="40"/>
      <c r="CF1063" s="41"/>
      <c r="CG1063" s="38"/>
      <c r="CI1063" s="12"/>
      <c r="CJ1063" s="39"/>
      <c r="CL1063" s="16"/>
      <c r="CM1063" s="40"/>
      <c r="CN1063" s="41"/>
      <c r="CO1063" s="38"/>
      <c r="CQ1063" s="12"/>
      <c r="CR1063" s="39"/>
      <c r="CT1063" s="16"/>
      <c r="CU1063" s="40"/>
      <c r="CV1063" s="41"/>
      <c r="CW1063" s="38"/>
      <c r="CY1063" s="12"/>
      <c r="CZ1063" s="39"/>
      <c r="DB1063" s="16"/>
      <c r="DC1063" s="40"/>
      <c r="DD1063" s="41"/>
      <c r="DE1063" s="38"/>
      <c r="DG1063" s="12"/>
      <c r="DH1063" s="39"/>
      <c r="DJ1063" s="16"/>
      <c r="DK1063" s="40"/>
      <c r="DL1063" s="41"/>
      <c r="DM1063" s="38"/>
      <c r="DO1063" s="12"/>
      <c r="DP1063" s="39"/>
      <c r="DR1063" s="16"/>
      <c r="DS1063" s="40"/>
      <c r="DT1063" s="41"/>
      <c r="DU1063" s="38"/>
      <c r="DW1063" s="12"/>
      <c r="DX1063" s="39"/>
      <c r="DZ1063" s="16"/>
      <c r="EA1063" s="40"/>
      <c r="EB1063" s="41"/>
      <c r="EC1063" s="38"/>
      <c r="EE1063" s="12"/>
      <c r="EF1063" s="39"/>
      <c r="EH1063" s="16"/>
      <c r="EI1063" s="40"/>
      <c r="EJ1063" s="41"/>
      <c r="EK1063" s="38"/>
      <c r="EM1063" s="12"/>
      <c r="EN1063" s="39"/>
      <c r="EP1063" s="16"/>
      <c r="EQ1063" s="40"/>
      <c r="ER1063" s="41"/>
      <c r="ES1063" s="38"/>
      <c r="EU1063" s="12"/>
      <c r="EV1063" s="39"/>
      <c r="EX1063" s="16"/>
      <c r="EY1063" s="40"/>
      <c r="EZ1063" s="41"/>
      <c r="FA1063" s="38"/>
      <c r="FC1063" s="12"/>
      <c r="FD1063" s="39"/>
      <c r="FF1063" s="16"/>
      <c r="FG1063" s="40"/>
      <c r="FH1063" s="41"/>
      <c r="FI1063" s="38"/>
      <c r="FK1063" s="12"/>
      <c r="FL1063" s="39"/>
      <c r="FN1063" s="16"/>
      <c r="FO1063" s="40"/>
      <c r="FP1063" s="41"/>
      <c r="FQ1063" s="38"/>
      <c r="FS1063" s="12"/>
      <c r="FT1063" s="39"/>
      <c r="FV1063" s="16"/>
      <c r="FW1063" s="40"/>
      <c r="FX1063" s="41"/>
      <c r="FY1063" s="38"/>
      <c r="GA1063" s="12"/>
      <c r="GB1063" s="39"/>
      <c r="GD1063" s="16"/>
      <c r="GE1063" s="40"/>
      <c r="GF1063" s="41"/>
      <c r="GG1063" s="38"/>
      <c r="GI1063" s="12"/>
      <c r="GJ1063" s="39"/>
      <c r="GL1063" s="16"/>
      <c r="GM1063" s="40"/>
      <c r="GN1063" s="41"/>
      <c r="GO1063" s="38"/>
      <c r="GQ1063" s="12"/>
      <c r="GR1063" s="39"/>
      <c r="GT1063" s="16"/>
      <c r="GU1063" s="40"/>
      <c r="GV1063" s="41"/>
      <c r="GW1063" s="38"/>
      <c r="GY1063" s="12"/>
      <c r="GZ1063" s="39"/>
      <c r="HB1063" s="16"/>
      <c r="HC1063" s="40"/>
      <c r="HD1063" s="41"/>
      <c r="HE1063" s="38"/>
      <c r="HG1063" s="12"/>
      <c r="HH1063" s="39"/>
      <c r="HJ1063" s="16"/>
      <c r="HK1063" s="40"/>
      <c r="HL1063" s="41"/>
      <c r="HM1063" s="38"/>
      <c r="HO1063" s="12"/>
      <c r="HP1063" s="39"/>
      <c r="HR1063" s="16"/>
      <c r="HS1063" s="40"/>
      <c r="HT1063" s="41"/>
      <c r="HU1063" s="38"/>
      <c r="HW1063" s="12"/>
      <c r="HX1063" s="39"/>
      <c r="HZ1063" s="16"/>
      <c r="IA1063" s="40"/>
      <c r="IB1063" s="41"/>
      <c r="IC1063" s="38"/>
      <c r="IE1063" s="12"/>
      <c r="IF1063" s="39"/>
      <c r="IH1063" s="16"/>
      <c r="II1063" s="40"/>
      <c r="IJ1063" s="41"/>
      <c r="IK1063" s="38"/>
      <c r="IM1063" s="12"/>
      <c r="IN1063" s="39"/>
      <c r="IP1063" s="16"/>
      <c r="IQ1063" s="40"/>
      <c r="IR1063" s="41"/>
      <c r="IS1063" s="38"/>
      <c r="IU1063" s="12"/>
      <c r="IV1063" s="39"/>
    </row>
    <row r="1064" spans="1:256" s="6" customFormat="1" ht="76.5" customHeight="1">
      <c r="A1064" s="86">
        <v>53</v>
      </c>
      <c r="B1064" s="75" t="s">
        <v>1172</v>
      </c>
      <c r="C1064" s="142">
        <v>58923.01</v>
      </c>
      <c r="D1064" s="142">
        <v>58923.01</v>
      </c>
      <c r="E1064" s="85">
        <v>44183</v>
      </c>
      <c r="F1064" s="302" t="s">
        <v>1160</v>
      </c>
      <c r="G1064" s="75" t="s">
        <v>80</v>
      </c>
      <c r="H1064" s="73"/>
      <c r="I1064" s="23"/>
      <c r="J1064" s="23"/>
      <c r="K1064" s="23"/>
      <c r="L1064" s="41"/>
      <c r="M1064" s="38"/>
      <c r="O1064" s="12"/>
      <c r="P1064" s="39"/>
      <c r="R1064" s="16"/>
      <c r="S1064" s="40"/>
      <c r="T1064" s="41"/>
      <c r="U1064" s="38"/>
      <c r="W1064" s="12"/>
      <c r="X1064" s="39"/>
      <c r="Z1064" s="16"/>
      <c r="AA1064" s="40"/>
      <c r="AB1064" s="41"/>
      <c r="AC1064" s="38"/>
      <c r="AE1064" s="12"/>
      <c r="AF1064" s="39"/>
      <c r="AH1064" s="16"/>
      <c r="AI1064" s="40"/>
      <c r="AJ1064" s="41"/>
      <c r="AK1064" s="38"/>
      <c r="AM1064" s="12"/>
      <c r="AN1064" s="39"/>
      <c r="AP1064" s="16"/>
      <c r="AQ1064" s="40"/>
      <c r="AR1064" s="41"/>
      <c r="AS1064" s="38"/>
      <c r="AU1064" s="12"/>
      <c r="AV1064" s="39"/>
      <c r="AX1064" s="16"/>
      <c r="AY1064" s="40"/>
      <c r="AZ1064" s="41"/>
      <c r="BA1064" s="38"/>
      <c r="BC1064" s="12"/>
      <c r="BD1064" s="39"/>
      <c r="BF1064" s="16"/>
      <c r="BG1064" s="40"/>
      <c r="BH1064" s="41"/>
      <c r="BI1064" s="38"/>
      <c r="BK1064" s="12"/>
      <c r="BL1064" s="39"/>
      <c r="BN1064" s="16"/>
      <c r="BO1064" s="40"/>
      <c r="BP1064" s="41"/>
      <c r="BQ1064" s="38"/>
      <c r="BS1064" s="12"/>
      <c r="BT1064" s="39"/>
      <c r="BV1064" s="16"/>
      <c r="BW1064" s="40"/>
      <c r="BX1064" s="41"/>
      <c r="BY1064" s="38"/>
      <c r="CA1064" s="12"/>
      <c r="CB1064" s="39"/>
      <c r="CD1064" s="16"/>
      <c r="CE1064" s="40"/>
      <c r="CF1064" s="41"/>
      <c r="CG1064" s="38"/>
      <c r="CI1064" s="12"/>
      <c r="CJ1064" s="39"/>
      <c r="CL1064" s="16"/>
      <c r="CM1064" s="40"/>
      <c r="CN1064" s="41"/>
      <c r="CO1064" s="38"/>
      <c r="CQ1064" s="12"/>
      <c r="CR1064" s="39"/>
      <c r="CT1064" s="16"/>
      <c r="CU1064" s="40"/>
      <c r="CV1064" s="41"/>
      <c r="CW1064" s="38"/>
      <c r="CY1064" s="12"/>
      <c r="CZ1064" s="39"/>
      <c r="DB1064" s="16"/>
      <c r="DC1064" s="40"/>
      <c r="DD1064" s="41"/>
      <c r="DE1064" s="38"/>
      <c r="DG1064" s="12"/>
      <c r="DH1064" s="39"/>
      <c r="DJ1064" s="16"/>
      <c r="DK1064" s="40"/>
      <c r="DL1064" s="41"/>
      <c r="DM1064" s="38"/>
      <c r="DO1064" s="12"/>
      <c r="DP1064" s="39"/>
      <c r="DR1064" s="16"/>
      <c r="DS1064" s="40"/>
      <c r="DT1064" s="41"/>
      <c r="DU1064" s="38"/>
      <c r="DW1064" s="12"/>
      <c r="DX1064" s="39"/>
      <c r="DZ1064" s="16"/>
      <c r="EA1064" s="40"/>
      <c r="EB1064" s="41"/>
      <c r="EC1064" s="38"/>
      <c r="EE1064" s="12"/>
      <c r="EF1064" s="39"/>
      <c r="EH1064" s="16"/>
      <c r="EI1064" s="40"/>
      <c r="EJ1064" s="41"/>
      <c r="EK1064" s="38"/>
      <c r="EM1064" s="12"/>
      <c r="EN1064" s="39"/>
      <c r="EP1064" s="16"/>
      <c r="EQ1064" s="40"/>
      <c r="ER1064" s="41"/>
      <c r="ES1064" s="38"/>
      <c r="EU1064" s="12"/>
      <c r="EV1064" s="39"/>
      <c r="EX1064" s="16"/>
      <c r="EY1064" s="40"/>
      <c r="EZ1064" s="41"/>
      <c r="FA1064" s="38"/>
      <c r="FC1064" s="12"/>
      <c r="FD1064" s="39"/>
      <c r="FF1064" s="16"/>
      <c r="FG1064" s="40"/>
      <c r="FH1064" s="41"/>
      <c r="FI1064" s="38"/>
      <c r="FK1064" s="12"/>
      <c r="FL1064" s="39"/>
      <c r="FN1064" s="16"/>
      <c r="FO1064" s="40"/>
      <c r="FP1064" s="41"/>
      <c r="FQ1064" s="38"/>
      <c r="FS1064" s="12"/>
      <c r="FT1064" s="39"/>
      <c r="FV1064" s="16"/>
      <c r="FW1064" s="40"/>
      <c r="FX1064" s="41"/>
      <c r="FY1064" s="38"/>
      <c r="GA1064" s="12"/>
      <c r="GB1064" s="39"/>
      <c r="GD1064" s="16"/>
      <c r="GE1064" s="40"/>
      <c r="GF1064" s="41"/>
      <c r="GG1064" s="38"/>
      <c r="GI1064" s="12"/>
      <c r="GJ1064" s="39"/>
      <c r="GL1064" s="16"/>
      <c r="GM1064" s="40"/>
      <c r="GN1064" s="41"/>
      <c r="GO1064" s="38"/>
      <c r="GQ1064" s="12"/>
      <c r="GR1064" s="39"/>
      <c r="GT1064" s="16"/>
      <c r="GU1064" s="40"/>
      <c r="GV1064" s="41"/>
      <c r="GW1064" s="38"/>
      <c r="GY1064" s="12"/>
      <c r="GZ1064" s="39"/>
      <c r="HB1064" s="16"/>
      <c r="HC1064" s="40"/>
      <c r="HD1064" s="41"/>
      <c r="HE1064" s="38"/>
      <c r="HG1064" s="12"/>
      <c r="HH1064" s="39"/>
      <c r="HJ1064" s="16"/>
      <c r="HK1064" s="40"/>
      <c r="HL1064" s="41"/>
      <c r="HM1064" s="38"/>
      <c r="HO1064" s="12"/>
      <c r="HP1064" s="39"/>
      <c r="HR1064" s="16"/>
      <c r="HS1064" s="40"/>
      <c r="HT1064" s="41"/>
      <c r="HU1064" s="38"/>
      <c r="HW1064" s="12"/>
      <c r="HX1064" s="39"/>
      <c r="HZ1064" s="16"/>
      <c r="IA1064" s="40"/>
      <c r="IB1064" s="41"/>
      <c r="IC1064" s="38"/>
      <c r="IE1064" s="12"/>
      <c r="IF1064" s="39"/>
      <c r="IH1064" s="16"/>
      <c r="II1064" s="40"/>
      <c r="IJ1064" s="41"/>
      <c r="IK1064" s="38"/>
      <c r="IM1064" s="12"/>
      <c r="IN1064" s="39"/>
      <c r="IP1064" s="16"/>
      <c r="IQ1064" s="40"/>
      <c r="IR1064" s="41"/>
      <c r="IS1064" s="38"/>
      <c r="IU1064" s="12"/>
      <c r="IV1064" s="39"/>
    </row>
    <row r="1065" spans="1:256" s="6" customFormat="1" ht="76.5" customHeight="1">
      <c r="A1065" s="86">
        <v>54</v>
      </c>
      <c r="B1065" s="75" t="s">
        <v>1173</v>
      </c>
      <c r="C1065" s="142">
        <v>264488.48</v>
      </c>
      <c r="D1065" s="142">
        <v>264488.48</v>
      </c>
      <c r="E1065" s="85">
        <v>44183</v>
      </c>
      <c r="F1065" s="302" t="s">
        <v>1160</v>
      </c>
      <c r="G1065" s="75" t="s">
        <v>80</v>
      </c>
      <c r="H1065" s="73"/>
      <c r="I1065" s="23"/>
      <c r="J1065" s="23"/>
      <c r="K1065" s="23"/>
      <c r="L1065" s="41"/>
      <c r="M1065" s="38"/>
      <c r="O1065" s="12"/>
      <c r="P1065" s="39"/>
      <c r="R1065" s="16"/>
      <c r="S1065" s="40"/>
      <c r="T1065" s="41"/>
      <c r="U1065" s="38"/>
      <c r="W1065" s="12"/>
      <c r="X1065" s="39"/>
      <c r="Z1065" s="16"/>
      <c r="AA1065" s="40"/>
      <c r="AB1065" s="41"/>
      <c r="AC1065" s="38"/>
      <c r="AE1065" s="12"/>
      <c r="AF1065" s="39"/>
      <c r="AH1065" s="16"/>
      <c r="AI1065" s="40"/>
      <c r="AJ1065" s="41"/>
      <c r="AK1065" s="38"/>
      <c r="AM1065" s="12"/>
      <c r="AN1065" s="39"/>
      <c r="AP1065" s="16"/>
      <c r="AQ1065" s="40"/>
      <c r="AR1065" s="41"/>
      <c r="AS1065" s="38"/>
      <c r="AU1065" s="12"/>
      <c r="AV1065" s="39"/>
      <c r="AX1065" s="16"/>
      <c r="AY1065" s="40"/>
      <c r="AZ1065" s="41"/>
      <c r="BA1065" s="38"/>
      <c r="BC1065" s="12"/>
      <c r="BD1065" s="39"/>
      <c r="BF1065" s="16"/>
      <c r="BG1065" s="40"/>
      <c r="BH1065" s="41"/>
      <c r="BI1065" s="38"/>
      <c r="BK1065" s="12"/>
      <c r="BL1065" s="39"/>
      <c r="BN1065" s="16"/>
      <c r="BO1065" s="40"/>
      <c r="BP1065" s="41"/>
      <c r="BQ1065" s="38"/>
      <c r="BS1065" s="12"/>
      <c r="BT1065" s="39"/>
      <c r="BV1065" s="16"/>
      <c r="BW1065" s="40"/>
      <c r="BX1065" s="41"/>
      <c r="BY1065" s="38"/>
      <c r="CA1065" s="12"/>
      <c r="CB1065" s="39"/>
      <c r="CD1065" s="16"/>
      <c r="CE1065" s="40"/>
      <c r="CF1065" s="41"/>
      <c r="CG1065" s="38"/>
      <c r="CI1065" s="12"/>
      <c r="CJ1065" s="39"/>
      <c r="CL1065" s="16"/>
      <c r="CM1065" s="40"/>
      <c r="CN1065" s="41"/>
      <c r="CO1065" s="38"/>
      <c r="CQ1065" s="12"/>
      <c r="CR1065" s="39"/>
      <c r="CT1065" s="16"/>
      <c r="CU1065" s="40"/>
      <c r="CV1065" s="41"/>
      <c r="CW1065" s="38"/>
      <c r="CY1065" s="12"/>
      <c r="CZ1065" s="39"/>
      <c r="DB1065" s="16"/>
      <c r="DC1065" s="40"/>
      <c r="DD1065" s="41"/>
      <c r="DE1065" s="38"/>
      <c r="DG1065" s="12"/>
      <c r="DH1065" s="39"/>
      <c r="DJ1065" s="16"/>
      <c r="DK1065" s="40"/>
      <c r="DL1065" s="41"/>
      <c r="DM1065" s="38"/>
      <c r="DO1065" s="12"/>
      <c r="DP1065" s="39"/>
      <c r="DR1065" s="16"/>
      <c r="DS1065" s="40"/>
      <c r="DT1065" s="41"/>
      <c r="DU1065" s="38"/>
      <c r="DW1065" s="12"/>
      <c r="DX1065" s="39"/>
      <c r="DZ1065" s="16"/>
      <c r="EA1065" s="40"/>
      <c r="EB1065" s="41"/>
      <c r="EC1065" s="38"/>
      <c r="EE1065" s="12"/>
      <c r="EF1065" s="39"/>
      <c r="EH1065" s="16"/>
      <c r="EI1065" s="40"/>
      <c r="EJ1065" s="41"/>
      <c r="EK1065" s="38"/>
      <c r="EM1065" s="12"/>
      <c r="EN1065" s="39"/>
      <c r="EP1065" s="16"/>
      <c r="EQ1065" s="40"/>
      <c r="ER1065" s="41"/>
      <c r="ES1065" s="38"/>
      <c r="EU1065" s="12"/>
      <c r="EV1065" s="39"/>
      <c r="EX1065" s="16"/>
      <c r="EY1065" s="40"/>
      <c r="EZ1065" s="41"/>
      <c r="FA1065" s="38"/>
      <c r="FC1065" s="12"/>
      <c r="FD1065" s="39"/>
      <c r="FF1065" s="16"/>
      <c r="FG1065" s="40"/>
      <c r="FH1065" s="41"/>
      <c r="FI1065" s="38"/>
      <c r="FK1065" s="12"/>
      <c r="FL1065" s="39"/>
      <c r="FN1065" s="16"/>
      <c r="FO1065" s="40"/>
      <c r="FP1065" s="41"/>
      <c r="FQ1065" s="38"/>
      <c r="FS1065" s="12"/>
      <c r="FT1065" s="39"/>
      <c r="FV1065" s="16"/>
      <c r="FW1065" s="40"/>
      <c r="FX1065" s="41"/>
      <c r="FY1065" s="38"/>
      <c r="GA1065" s="12"/>
      <c r="GB1065" s="39"/>
      <c r="GD1065" s="16"/>
      <c r="GE1065" s="40"/>
      <c r="GF1065" s="41"/>
      <c r="GG1065" s="38"/>
      <c r="GI1065" s="12"/>
      <c r="GJ1065" s="39"/>
      <c r="GL1065" s="16"/>
      <c r="GM1065" s="40"/>
      <c r="GN1065" s="41"/>
      <c r="GO1065" s="38"/>
      <c r="GQ1065" s="12"/>
      <c r="GR1065" s="39"/>
      <c r="GT1065" s="16"/>
      <c r="GU1065" s="40"/>
      <c r="GV1065" s="41"/>
      <c r="GW1065" s="38"/>
      <c r="GY1065" s="12"/>
      <c r="GZ1065" s="39"/>
      <c r="HB1065" s="16"/>
      <c r="HC1065" s="40"/>
      <c r="HD1065" s="41"/>
      <c r="HE1065" s="38"/>
      <c r="HG1065" s="12"/>
      <c r="HH1065" s="39"/>
      <c r="HJ1065" s="16"/>
      <c r="HK1065" s="40"/>
      <c r="HL1065" s="41"/>
      <c r="HM1065" s="38"/>
      <c r="HO1065" s="12"/>
      <c r="HP1065" s="39"/>
      <c r="HR1065" s="16"/>
      <c r="HS1065" s="40"/>
      <c r="HT1065" s="41"/>
      <c r="HU1065" s="38"/>
      <c r="HW1065" s="12"/>
      <c r="HX1065" s="39"/>
      <c r="HZ1065" s="16"/>
      <c r="IA1065" s="40"/>
      <c r="IB1065" s="41"/>
      <c r="IC1065" s="38"/>
      <c r="IE1065" s="12"/>
      <c r="IF1065" s="39"/>
      <c r="IH1065" s="16"/>
      <c r="II1065" s="40"/>
      <c r="IJ1065" s="41"/>
      <c r="IK1065" s="38"/>
      <c r="IM1065" s="12"/>
      <c r="IN1065" s="39"/>
      <c r="IP1065" s="16"/>
      <c r="IQ1065" s="40"/>
      <c r="IR1065" s="41"/>
      <c r="IS1065" s="38"/>
      <c r="IU1065" s="12"/>
      <c r="IV1065" s="39"/>
    </row>
    <row r="1066" spans="1:256" s="6" customFormat="1" ht="76.5" customHeight="1">
      <c r="A1066" s="86">
        <v>55</v>
      </c>
      <c r="B1066" s="75" t="s">
        <v>1174</v>
      </c>
      <c r="C1066" s="142">
        <v>462372.79</v>
      </c>
      <c r="D1066" s="142">
        <v>462372.79</v>
      </c>
      <c r="E1066" s="85">
        <v>44183</v>
      </c>
      <c r="F1066" s="302" t="s">
        <v>1160</v>
      </c>
      <c r="G1066" s="75" t="s">
        <v>80</v>
      </c>
      <c r="H1066" s="73"/>
      <c r="I1066" s="23"/>
      <c r="J1066" s="23"/>
      <c r="K1066" s="23"/>
      <c r="L1066" s="41"/>
      <c r="M1066" s="38"/>
      <c r="O1066" s="12"/>
      <c r="P1066" s="39"/>
      <c r="R1066" s="16"/>
      <c r="S1066" s="40"/>
      <c r="T1066" s="41"/>
      <c r="U1066" s="38"/>
      <c r="W1066" s="12"/>
      <c r="X1066" s="39"/>
      <c r="Z1066" s="16"/>
      <c r="AA1066" s="40"/>
      <c r="AB1066" s="41"/>
      <c r="AC1066" s="38"/>
      <c r="AE1066" s="12"/>
      <c r="AF1066" s="39"/>
      <c r="AH1066" s="16"/>
      <c r="AI1066" s="40"/>
      <c r="AJ1066" s="41"/>
      <c r="AK1066" s="38"/>
      <c r="AM1066" s="12"/>
      <c r="AN1066" s="39"/>
      <c r="AP1066" s="16"/>
      <c r="AQ1066" s="40"/>
      <c r="AR1066" s="41"/>
      <c r="AS1066" s="38"/>
      <c r="AU1066" s="12"/>
      <c r="AV1066" s="39"/>
      <c r="AX1066" s="16"/>
      <c r="AY1066" s="40"/>
      <c r="AZ1066" s="41"/>
      <c r="BA1066" s="38"/>
      <c r="BC1066" s="12"/>
      <c r="BD1066" s="39"/>
      <c r="BF1066" s="16"/>
      <c r="BG1066" s="40"/>
      <c r="BH1066" s="41"/>
      <c r="BI1066" s="38"/>
      <c r="BK1066" s="12"/>
      <c r="BL1066" s="39"/>
      <c r="BN1066" s="16"/>
      <c r="BO1066" s="40"/>
      <c r="BP1066" s="41"/>
      <c r="BQ1066" s="38"/>
      <c r="BS1066" s="12"/>
      <c r="BT1066" s="39"/>
      <c r="BV1066" s="16"/>
      <c r="BW1066" s="40"/>
      <c r="BX1066" s="41"/>
      <c r="BY1066" s="38"/>
      <c r="CA1066" s="12"/>
      <c r="CB1066" s="39"/>
      <c r="CD1066" s="16"/>
      <c r="CE1066" s="40"/>
      <c r="CF1066" s="41"/>
      <c r="CG1066" s="38"/>
      <c r="CI1066" s="12"/>
      <c r="CJ1066" s="39"/>
      <c r="CL1066" s="16"/>
      <c r="CM1066" s="40"/>
      <c r="CN1066" s="41"/>
      <c r="CO1066" s="38"/>
      <c r="CQ1066" s="12"/>
      <c r="CR1066" s="39"/>
      <c r="CT1066" s="16"/>
      <c r="CU1066" s="40"/>
      <c r="CV1066" s="41"/>
      <c r="CW1066" s="38"/>
      <c r="CY1066" s="12"/>
      <c r="CZ1066" s="39"/>
      <c r="DB1066" s="16"/>
      <c r="DC1066" s="40"/>
      <c r="DD1066" s="41"/>
      <c r="DE1066" s="38"/>
      <c r="DG1066" s="12"/>
      <c r="DH1066" s="39"/>
      <c r="DJ1066" s="16"/>
      <c r="DK1066" s="40"/>
      <c r="DL1066" s="41"/>
      <c r="DM1066" s="38"/>
      <c r="DO1066" s="12"/>
      <c r="DP1066" s="39"/>
      <c r="DR1066" s="16"/>
      <c r="DS1066" s="40"/>
      <c r="DT1066" s="41"/>
      <c r="DU1066" s="38"/>
      <c r="DW1066" s="12"/>
      <c r="DX1066" s="39"/>
      <c r="DZ1066" s="16"/>
      <c r="EA1066" s="40"/>
      <c r="EB1066" s="41"/>
      <c r="EC1066" s="38"/>
      <c r="EE1066" s="12"/>
      <c r="EF1066" s="39"/>
      <c r="EH1066" s="16"/>
      <c r="EI1066" s="40"/>
      <c r="EJ1066" s="41"/>
      <c r="EK1066" s="38"/>
      <c r="EM1066" s="12"/>
      <c r="EN1066" s="39"/>
      <c r="EP1066" s="16"/>
      <c r="EQ1066" s="40"/>
      <c r="ER1066" s="41"/>
      <c r="ES1066" s="38"/>
      <c r="EU1066" s="12"/>
      <c r="EV1066" s="39"/>
      <c r="EX1066" s="16"/>
      <c r="EY1066" s="40"/>
      <c r="EZ1066" s="41"/>
      <c r="FA1066" s="38"/>
      <c r="FC1066" s="12"/>
      <c r="FD1066" s="39"/>
      <c r="FF1066" s="16"/>
      <c r="FG1066" s="40"/>
      <c r="FH1066" s="41"/>
      <c r="FI1066" s="38"/>
      <c r="FK1066" s="12"/>
      <c r="FL1066" s="39"/>
      <c r="FN1066" s="16"/>
      <c r="FO1066" s="40"/>
      <c r="FP1066" s="41"/>
      <c r="FQ1066" s="38"/>
      <c r="FS1066" s="12"/>
      <c r="FT1066" s="39"/>
      <c r="FV1066" s="16"/>
      <c r="FW1066" s="40"/>
      <c r="FX1066" s="41"/>
      <c r="FY1066" s="38"/>
      <c r="GA1066" s="12"/>
      <c r="GB1066" s="39"/>
      <c r="GD1066" s="16"/>
      <c r="GE1066" s="40"/>
      <c r="GF1066" s="41"/>
      <c r="GG1066" s="38"/>
      <c r="GI1066" s="12"/>
      <c r="GJ1066" s="39"/>
      <c r="GL1066" s="16"/>
      <c r="GM1066" s="40"/>
      <c r="GN1066" s="41"/>
      <c r="GO1066" s="38"/>
      <c r="GQ1066" s="12"/>
      <c r="GR1066" s="39"/>
      <c r="GT1066" s="16"/>
      <c r="GU1066" s="40"/>
      <c r="GV1066" s="41"/>
      <c r="GW1066" s="38"/>
      <c r="GY1066" s="12"/>
      <c r="GZ1066" s="39"/>
      <c r="HB1066" s="16"/>
      <c r="HC1066" s="40"/>
      <c r="HD1066" s="41"/>
      <c r="HE1066" s="38"/>
      <c r="HG1066" s="12"/>
      <c r="HH1066" s="39"/>
      <c r="HJ1066" s="16"/>
      <c r="HK1066" s="40"/>
      <c r="HL1066" s="41"/>
      <c r="HM1066" s="38"/>
      <c r="HO1066" s="12"/>
      <c r="HP1066" s="39"/>
      <c r="HR1066" s="16"/>
      <c r="HS1066" s="40"/>
      <c r="HT1066" s="41"/>
      <c r="HU1066" s="38"/>
      <c r="HW1066" s="12"/>
      <c r="HX1066" s="39"/>
      <c r="HZ1066" s="16"/>
      <c r="IA1066" s="40"/>
      <c r="IB1066" s="41"/>
      <c r="IC1066" s="38"/>
      <c r="IE1066" s="12"/>
      <c r="IF1066" s="39"/>
      <c r="IH1066" s="16"/>
      <c r="II1066" s="40"/>
      <c r="IJ1066" s="41"/>
      <c r="IK1066" s="38"/>
      <c r="IM1066" s="12"/>
      <c r="IN1066" s="39"/>
      <c r="IP1066" s="16"/>
      <c r="IQ1066" s="40"/>
      <c r="IR1066" s="41"/>
      <c r="IS1066" s="38"/>
      <c r="IU1066" s="12"/>
      <c r="IV1066" s="39"/>
    </row>
    <row r="1067" spans="1:256" s="6" customFormat="1" ht="76.5" customHeight="1">
      <c r="A1067" s="86">
        <v>56</v>
      </c>
      <c r="B1067" s="75" t="s">
        <v>1175</v>
      </c>
      <c r="C1067" s="142">
        <v>92574.44</v>
      </c>
      <c r="D1067" s="142">
        <v>92574.44</v>
      </c>
      <c r="E1067" s="85">
        <v>44183</v>
      </c>
      <c r="F1067" s="302" t="s">
        <v>1160</v>
      </c>
      <c r="G1067" s="75" t="s">
        <v>80</v>
      </c>
      <c r="H1067" s="73"/>
      <c r="I1067" s="23"/>
      <c r="J1067" s="23"/>
      <c r="K1067" s="23"/>
      <c r="L1067" s="41"/>
      <c r="M1067" s="38"/>
      <c r="O1067" s="12"/>
      <c r="P1067" s="39"/>
      <c r="R1067" s="16"/>
      <c r="S1067" s="40"/>
      <c r="T1067" s="41"/>
      <c r="U1067" s="38"/>
      <c r="W1067" s="12"/>
      <c r="X1067" s="39"/>
      <c r="Z1067" s="16"/>
      <c r="AA1067" s="40"/>
      <c r="AB1067" s="41"/>
      <c r="AC1067" s="38"/>
      <c r="AE1067" s="12"/>
      <c r="AF1067" s="39"/>
      <c r="AH1067" s="16"/>
      <c r="AI1067" s="40"/>
      <c r="AJ1067" s="41"/>
      <c r="AK1067" s="38"/>
      <c r="AM1067" s="12"/>
      <c r="AN1067" s="39"/>
      <c r="AP1067" s="16"/>
      <c r="AQ1067" s="40"/>
      <c r="AR1067" s="41"/>
      <c r="AS1067" s="38"/>
      <c r="AU1067" s="12"/>
      <c r="AV1067" s="39"/>
      <c r="AX1067" s="16"/>
      <c r="AY1067" s="40"/>
      <c r="AZ1067" s="41"/>
      <c r="BA1067" s="38"/>
      <c r="BC1067" s="12"/>
      <c r="BD1067" s="39"/>
      <c r="BF1067" s="16"/>
      <c r="BG1067" s="40"/>
      <c r="BH1067" s="41"/>
      <c r="BI1067" s="38"/>
      <c r="BK1067" s="12"/>
      <c r="BL1067" s="39"/>
      <c r="BN1067" s="16"/>
      <c r="BO1067" s="40"/>
      <c r="BP1067" s="41"/>
      <c r="BQ1067" s="38"/>
      <c r="BS1067" s="12"/>
      <c r="BT1067" s="39"/>
      <c r="BV1067" s="16"/>
      <c r="BW1067" s="40"/>
      <c r="BX1067" s="41"/>
      <c r="BY1067" s="38"/>
      <c r="CA1067" s="12"/>
      <c r="CB1067" s="39"/>
      <c r="CD1067" s="16"/>
      <c r="CE1067" s="40"/>
      <c r="CF1067" s="41"/>
      <c r="CG1067" s="38"/>
      <c r="CI1067" s="12"/>
      <c r="CJ1067" s="39"/>
      <c r="CL1067" s="16"/>
      <c r="CM1067" s="40"/>
      <c r="CN1067" s="41"/>
      <c r="CO1067" s="38"/>
      <c r="CQ1067" s="12"/>
      <c r="CR1067" s="39"/>
      <c r="CT1067" s="16"/>
      <c r="CU1067" s="40"/>
      <c r="CV1067" s="41"/>
      <c r="CW1067" s="38"/>
      <c r="CY1067" s="12"/>
      <c r="CZ1067" s="39"/>
      <c r="DB1067" s="16"/>
      <c r="DC1067" s="40"/>
      <c r="DD1067" s="41"/>
      <c r="DE1067" s="38"/>
      <c r="DG1067" s="12"/>
      <c r="DH1067" s="39"/>
      <c r="DJ1067" s="16"/>
      <c r="DK1067" s="40"/>
      <c r="DL1067" s="41"/>
      <c r="DM1067" s="38"/>
      <c r="DO1067" s="12"/>
      <c r="DP1067" s="39"/>
      <c r="DR1067" s="16"/>
      <c r="DS1067" s="40"/>
      <c r="DT1067" s="41"/>
      <c r="DU1067" s="38"/>
      <c r="DW1067" s="12"/>
      <c r="DX1067" s="39"/>
      <c r="DZ1067" s="16"/>
      <c r="EA1067" s="40"/>
      <c r="EB1067" s="41"/>
      <c r="EC1067" s="38"/>
      <c r="EE1067" s="12"/>
      <c r="EF1067" s="39"/>
      <c r="EH1067" s="16"/>
      <c r="EI1067" s="40"/>
      <c r="EJ1067" s="41"/>
      <c r="EK1067" s="38"/>
      <c r="EM1067" s="12"/>
      <c r="EN1067" s="39"/>
      <c r="EP1067" s="16"/>
      <c r="EQ1067" s="40"/>
      <c r="ER1067" s="41"/>
      <c r="ES1067" s="38"/>
      <c r="EU1067" s="12"/>
      <c r="EV1067" s="39"/>
      <c r="EX1067" s="16"/>
      <c r="EY1067" s="40"/>
      <c r="EZ1067" s="41"/>
      <c r="FA1067" s="38"/>
      <c r="FC1067" s="12"/>
      <c r="FD1067" s="39"/>
      <c r="FF1067" s="16"/>
      <c r="FG1067" s="40"/>
      <c r="FH1067" s="41"/>
      <c r="FI1067" s="38"/>
      <c r="FK1067" s="12"/>
      <c r="FL1067" s="39"/>
      <c r="FN1067" s="16"/>
      <c r="FO1067" s="40"/>
      <c r="FP1067" s="41"/>
      <c r="FQ1067" s="38"/>
      <c r="FS1067" s="12"/>
      <c r="FT1067" s="39"/>
      <c r="FV1067" s="16"/>
      <c r="FW1067" s="40"/>
      <c r="FX1067" s="41"/>
      <c r="FY1067" s="38"/>
      <c r="GA1067" s="12"/>
      <c r="GB1067" s="39"/>
      <c r="GD1067" s="16"/>
      <c r="GE1067" s="40"/>
      <c r="GF1067" s="41"/>
      <c r="GG1067" s="38"/>
      <c r="GI1067" s="12"/>
      <c r="GJ1067" s="39"/>
      <c r="GL1067" s="16"/>
      <c r="GM1067" s="40"/>
      <c r="GN1067" s="41"/>
      <c r="GO1067" s="38"/>
      <c r="GQ1067" s="12"/>
      <c r="GR1067" s="39"/>
      <c r="GT1067" s="16"/>
      <c r="GU1067" s="40"/>
      <c r="GV1067" s="41"/>
      <c r="GW1067" s="38"/>
      <c r="GY1067" s="12"/>
      <c r="GZ1067" s="39"/>
      <c r="HB1067" s="16"/>
      <c r="HC1067" s="40"/>
      <c r="HD1067" s="41"/>
      <c r="HE1067" s="38"/>
      <c r="HG1067" s="12"/>
      <c r="HH1067" s="39"/>
      <c r="HJ1067" s="16"/>
      <c r="HK1067" s="40"/>
      <c r="HL1067" s="41"/>
      <c r="HM1067" s="38"/>
      <c r="HO1067" s="12"/>
      <c r="HP1067" s="39"/>
      <c r="HR1067" s="16"/>
      <c r="HS1067" s="40"/>
      <c r="HT1067" s="41"/>
      <c r="HU1067" s="38"/>
      <c r="HW1067" s="12"/>
      <c r="HX1067" s="39"/>
      <c r="HZ1067" s="16"/>
      <c r="IA1067" s="40"/>
      <c r="IB1067" s="41"/>
      <c r="IC1067" s="38"/>
      <c r="IE1067" s="12"/>
      <c r="IF1067" s="39"/>
      <c r="IH1067" s="16"/>
      <c r="II1067" s="40"/>
      <c r="IJ1067" s="41"/>
      <c r="IK1067" s="38"/>
      <c r="IM1067" s="12"/>
      <c r="IN1067" s="39"/>
      <c r="IP1067" s="16"/>
      <c r="IQ1067" s="40"/>
      <c r="IR1067" s="41"/>
      <c r="IS1067" s="38"/>
      <c r="IU1067" s="12"/>
      <c r="IV1067" s="39"/>
    </row>
    <row r="1068" spans="1:256" s="6" customFormat="1" ht="76.5" customHeight="1">
      <c r="A1068" s="86">
        <v>57</v>
      </c>
      <c r="B1068" s="75" t="s">
        <v>1176</v>
      </c>
      <c r="C1068" s="142">
        <v>34699.44</v>
      </c>
      <c r="D1068" s="142">
        <v>34699.44</v>
      </c>
      <c r="E1068" s="85">
        <v>44183</v>
      </c>
      <c r="F1068" s="302" t="s">
        <v>1160</v>
      </c>
      <c r="G1068" s="75" t="s">
        <v>80</v>
      </c>
      <c r="H1068" s="73"/>
      <c r="I1068" s="23"/>
      <c r="J1068" s="23"/>
      <c r="K1068" s="23"/>
      <c r="L1068" s="41"/>
      <c r="M1068" s="38"/>
      <c r="O1068" s="12"/>
      <c r="P1068" s="39"/>
      <c r="R1068" s="16"/>
      <c r="S1068" s="40"/>
      <c r="T1068" s="41"/>
      <c r="U1068" s="38"/>
      <c r="W1068" s="12"/>
      <c r="X1068" s="39"/>
      <c r="Z1068" s="16"/>
      <c r="AA1068" s="40"/>
      <c r="AB1068" s="41"/>
      <c r="AC1068" s="38"/>
      <c r="AE1068" s="12"/>
      <c r="AF1068" s="39"/>
      <c r="AH1068" s="16"/>
      <c r="AI1068" s="40"/>
      <c r="AJ1068" s="41"/>
      <c r="AK1068" s="38"/>
      <c r="AM1068" s="12"/>
      <c r="AN1068" s="39"/>
      <c r="AP1068" s="16"/>
      <c r="AQ1068" s="40"/>
      <c r="AR1068" s="41"/>
      <c r="AS1068" s="38"/>
      <c r="AU1068" s="12"/>
      <c r="AV1068" s="39"/>
      <c r="AX1068" s="16"/>
      <c r="AY1068" s="40"/>
      <c r="AZ1068" s="41"/>
      <c r="BA1068" s="38"/>
      <c r="BC1068" s="12"/>
      <c r="BD1068" s="39"/>
      <c r="BF1068" s="16"/>
      <c r="BG1068" s="40"/>
      <c r="BH1068" s="41"/>
      <c r="BI1068" s="38"/>
      <c r="BK1068" s="12"/>
      <c r="BL1068" s="39"/>
      <c r="BN1068" s="16"/>
      <c r="BO1068" s="40"/>
      <c r="BP1068" s="41"/>
      <c r="BQ1068" s="38"/>
      <c r="BS1068" s="12"/>
      <c r="BT1068" s="39"/>
      <c r="BV1068" s="16"/>
      <c r="BW1068" s="40"/>
      <c r="BX1068" s="41"/>
      <c r="BY1068" s="38"/>
      <c r="CA1068" s="12"/>
      <c r="CB1068" s="39"/>
      <c r="CD1068" s="16"/>
      <c r="CE1068" s="40"/>
      <c r="CF1068" s="41"/>
      <c r="CG1068" s="38"/>
      <c r="CI1068" s="12"/>
      <c r="CJ1068" s="39"/>
      <c r="CL1068" s="16"/>
      <c r="CM1068" s="40"/>
      <c r="CN1068" s="41"/>
      <c r="CO1068" s="38"/>
      <c r="CQ1068" s="12"/>
      <c r="CR1068" s="39"/>
      <c r="CT1068" s="16"/>
      <c r="CU1068" s="40"/>
      <c r="CV1068" s="41"/>
      <c r="CW1068" s="38"/>
      <c r="CY1068" s="12"/>
      <c r="CZ1068" s="39"/>
      <c r="DB1068" s="16"/>
      <c r="DC1068" s="40"/>
      <c r="DD1068" s="41"/>
      <c r="DE1068" s="38"/>
      <c r="DG1068" s="12"/>
      <c r="DH1068" s="39"/>
      <c r="DJ1068" s="16"/>
      <c r="DK1068" s="40"/>
      <c r="DL1068" s="41"/>
      <c r="DM1068" s="38"/>
      <c r="DO1068" s="12"/>
      <c r="DP1068" s="39"/>
      <c r="DR1068" s="16"/>
      <c r="DS1068" s="40"/>
      <c r="DT1068" s="41"/>
      <c r="DU1068" s="38"/>
      <c r="DW1068" s="12"/>
      <c r="DX1068" s="39"/>
      <c r="DZ1068" s="16"/>
      <c r="EA1068" s="40"/>
      <c r="EB1068" s="41"/>
      <c r="EC1068" s="38"/>
      <c r="EE1068" s="12"/>
      <c r="EF1068" s="39"/>
      <c r="EH1068" s="16"/>
      <c r="EI1068" s="40"/>
      <c r="EJ1068" s="41"/>
      <c r="EK1068" s="38"/>
      <c r="EM1068" s="12"/>
      <c r="EN1068" s="39"/>
      <c r="EP1068" s="16"/>
      <c r="EQ1068" s="40"/>
      <c r="ER1068" s="41"/>
      <c r="ES1068" s="38"/>
      <c r="EU1068" s="12"/>
      <c r="EV1068" s="39"/>
      <c r="EX1068" s="16"/>
      <c r="EY1068" s="40"/>
      <c r="EZ1068" s="41"/>
      <c r="FA1068" s="38"/>
      <c r="FC1068" s="12"/>
      <c r="FD1068" s="39"/>
      <c r="FF1068" s="16"/>
      <c r="FG1068" s="40"/>
      <c r="FH1068" s="41"/>
      <c r="FI1068" s="38"/>
      <c r="FK1068" s="12"/>
      <c r="FL1068" s="39"/>
      <c r="FN1068" s="16"/>
      <c r="FO1068" s="40"/>
      <c r="FP1068" s="41"/>
      <c r="FQ1068" s="38"/>
      <c r="FS1068" s="12"/>
      <c r="FT1068" s="39"/>
      <c r="FV1068" s="16"/>
      <c r="FW1068" s="40"/>
      <c r="FX1068" s="41"/>
      <c r="FY1068" s="38"/>
      <c r="GA1068" s="12"/>
      <c r="GB1068" s="39"/>
      <c r="GD1068" s="16"/>
      <c r="GE1068" s="40"/>
      <c r="GF1068" s="41"/>
      <c r="GG1068" s="38"/>
      <c r="GI1068" s="12"/>
      <c r="GJ1068" s="39"/>
      <c r="GL1068" s="16"/>
      <c r="GM1068" s="40"/>
      <c r="GN1068" s="41"/>
      <c r="GO1068" s="38"/>
      <c r="GQ1068" s="12"/>
      <c r="GR1068" s="39"/>
      <c r="GT1068" s="16"/>
      <c r="GU1068" s="40"/>
      <c r="GV1068" s="41"/>
      <c r="GW1068" s="38"/>
      <c r="GY1068" s="12"/>
      <c r="GZ1068" s="39"/>
      <c r="HB1068" s="16"/>
      <c r="HC1068" s="40"/>
      <c r="HD1068" s="41"/>
      <c r="HE1068" s="38"/>
      <c r="HG1068" s="12"/>
      <c r="HH1068" s="39"/>
      <c r="HJ1068" s="16"/>
      <c r="HK1068" s="40"/>
      <c r="HL1068" s="41"/>
      <c r="HM1068" s="38"/>
      <c r="HO1068" s="12"/>
      <c r="HP1068" s="39"/>
      <c r="HR1068" s="16"/>
      <c r="HS1068" s="40"/>
      <c r="HT1068" s="41"/>
      <c r="HU1068" s="38"/>
      <c r="HW1068" s="12"/>
      <c r="HX1068" s="39"/>
      <c r="HZ1068" s="16"/>
      <c r="IA1068" s="40"/>
      <c r="IB1068" s="41"/>
      <c r="IC1068" s="38"/>
      <c r="IE1068" s="12"/>
      <c r="IF1068" s="39"/>
      <c r="IH1068" s="16"/>
      <c r="II1068" s="40"/>
      <c r="IJ1068" s="41"/>
      <c r="IK1068" s="38"/>
      <c r="IM1068" s="12"/>
      <c r="IN1068" s="39"/>
      <c r="IP1068" s="16"/>
      <c r="IQ1068" s="40"/>
      <c r="IR1068" s="41"/>
      <c r="IS1068" s="38"/>
      <c r="IU1068" s="12"/>
      <c r="IV1068" s="39"/>
    </row>
    <row r="1069" spans="1:256" s="6" customFormat="1" ht="76.5" customHeight="1">
      <c r="A1069" s="86">
        <v>58</v>
      </c>
      <c r="B1069" s="75" t="s">
        <v>1177</v>
      </c>
      <c r="C1069" s="142">
        <v>19124.45</v>
      </c>
      <c r="D1069" s="142">
        <v>19124.45</v>
      </c>
      <c r="E1069" s="85">
        <v>44183</v>
      </c>
      <c r="F1069" s="302" t="s">
        <v>1160</v>
      </c>
      <c r="G1069" s="75" t="s">
        <v>80</v>
      </c>
      <c r="H1069" s="73"/>
      <c r="I1069" s="23"/>
      <c r="J1069" s="23"/>
      <c r="K1069" s="23"/>
      <c r="L1069" s="41"/>
      <c r="M1069" s="38"/>
      <c r="O1069" s="12"/>
      <c r="P1069" s="39"/>
      <c r="R1069" s="16"/>
      <c r="S1069" s="40"/>
      <c r="T1069" s="41"/>
      <c r="U1069" s="38"/>
      <c r="W1069" s="12"/>
      <c r="X1069" s="39"/>
      <c r="Z1069" s="16"/>
      <c r="AA1069" s="40"/>
      <c r="AB1069" s="41"/>
      <c r="AC1069" s="38"/>
      <c r="AE1069" s="12"/>
      <c r="AF1069" s="39"/>
      <c r="AH1069" s="16"/>
      <c r="AI1069" s="40"/>
      <c r="AJ1069" s="41"/>
      <c r="AK1069" s="38"/>
      <c r="AM1069" s="12"/>
      <c r="AN1069" s="39"/>
      <c r="AP1069" s="16"/>
      <c r="AQ1069" s="40"/>
      <c r="AR1069" s="41"/>
      <c r="AS1069" s="38"/>
      <c r="AU1069" s="12"/>
      <c r="AV1069" s="39"/>
      <c r="AX1069" s="16"/>
      <c r="AY1069" s="40"/>
      <c r="AZ1069" s="41"/>
      <c r="BA1069" s="38"/>
      <c r="BC1069" s="12"/>
      <c r="BD1069" s="39"/>
      <c r="BF1069" s="16"/>
      <c r="BG1069" s="40"/>
      <c r="BH1069" s="41"/>
      <c r="BI1069" s="38"/>
      <c r="BK1069" s="12"/>
      <c r="BL1069" s="39"/>
      <c r="BN1069" s="16"/>
      <c r="BO1069" s="40"/>
      <c r="BP1069" s="41"/>
      <c r="BQ1069" s="38"/>
      <c r="BS1069" s="12"/>
      <c r="BT1069" s="39"/>
      <c r="BV1069" s="16"/>
      <c r="BW1069" s="40"/>
      <c r="BX1069" s="41"/>
      <c r="BY1069" s="38"/>
      <c r="CA1069" s="12"/>
      <c r="CB1069" s="39"/>
      <c r="CD1069" s="16"/>
      <c r="CE1069" s="40"/>
      <c r="CF1069" s="41"/>
      <c r="CG1069" s="38"/>
      <c r="CI1069" s="12"/>
      <c r="CJ1069" s="39"/>
      <c r="CL1069" s="16"/>
      <c r="CM1069" s="40"/>
      <c r="CN1069" s="41"/>
      <c r="CO1069" s="38"/>
      <c r="CQ1069" s="12"/>
      <c r="CR1069" s="39"/>
      <c r="CT1069" s="16"/>
      <c r="CU1069" s="40"/>
      <c r="CV1069" s="41"/>
      <c r="CW1069" s="38"/>
      <c r="CY1069" s="12"/>
      <c r="CZ1069" s="39"/>
      <c r="DB1069" s="16"/>
      <c r="DC1069" s="40"/>
      <c r="DD1069" s="41"/>
      <c r="DE1069" s="38"/>
      <c r="DG1069" s="12"/>
      <c r="DH1069" s="39"/>
      <c r="DJ1069" s="16"/>
      <c r="DK1069" s="40"/>
      <c r="DL1069" s="41"/>
      <c r="DM1069" s="38"/>
      <c r="DO1069" s="12"/>
      <c r="DP1069" s="39"/>
      <c r="DR1069" s="16"/>
      <c r="DS1069" s="40"/>
      <c r="DT1069" s="41"/>
      <c r="DU1069" s="38"/>
      <c r="DW1069" s="12"/>
      <c r="DX1069" s="39"/>
      <c r="DZ1069" s="16"/>
      <c r="EA1069" s="40"/>
      <c r="EB1069" s="41"/>
      <c r="EC1069" s="38"/>
      <c r="EE1069" s="12"/>
      <c r="EF1069" s="39"/>
      <c r="EH1069" s="16"/>
      <c r="EI1069" s="40"/>
      <c r="EJ1069" s="41"/>
      <c r="EK1069" s="38"/>
      <c r="EM1069" s="12"/>
      <c r="EN1069" s="39"/>
      <c r="EP1069" s="16"/>
      <c r="EQ1069" s="40"/>
      <c r="ER1069" s="41"/>
      <c r="ES1069" s="38"/>
      <c r="EU1069" s="12"/>
      <c r="EV1069" s="39"/>
      <c r="EX1069" s="16"/>
      <c r="EY1069" s="40"/>
      <c r="EZ1069" s="41"/>
      <c r="FA1069" s="38"/>
      <c r="FC1069" s="12"/>
      <c r="FD1069" s="39"/>
      <c r="FF1069" s="16"/>
      <c r="FG1069" s="40"/>
      <c r="FH1069" s="41"/>
      <c r="FI1069" s="38"/>
      <c r="FK1069" s="12"/>
      <c r="FL1069" s="39"/>
      <c r="FN1069" s="16"/>
      <c r="FO1069" s="40"/>
      <c r="FP1069" s="41"/>
      <c r="FQ1069" s="38"/>
      <c r="FS1069" s="12"/>
      <c r="FT1069" s="39"/>
      <c r="FV1069" s="16"/>
      <c r="FW1069" s="40"/>
      <c r="FX1069" s="41"/>
      <c r="FY1069" s="38"/>
      <c r="GA1069" s="12"/>
      <c r="GB1069" s="39"/>
      <c r="GD1069" s="16"/>
      <c r="GE1069" s="40"/>
      <c r="GF1069" s="41"/>
      <c r="GG1069" s="38"/>
      <c r="GI1069" s="12"/>
      <c r="GJ1069" s="39"/>
      <c r="GL1069" s="16"/>
      <c r="GM1069" s="40"/>
      <c r="GN1069" s="41"/>
      <c r="GO1069" s="38"/>
      <c r="GQ1069" s="12"/>
      <c r="GR1069" s="39"/>
      <c r="GT1069" s="16"/>
      <c r="GU1069" s="40"/>
      <c r="GV1069" s="41"/>
      <c r="GW1069" s="38"/>
      <c r="GY1069" s="12"/>
      <c r="GZ1069" s="39"/>
      <c r="HB1069" s="16"/>
      <c r="HC1069" s="40"/>
      <c r="HD1069" s="41"/>
      <c r="HE1069" s="38"/>
      <c r="HG1069" s="12"/>
      <c r="HH1069" s="39"/>
      <c r="HJ1069" s="16"/>
      <c r="HK1069" s="40"/>
      <c r="HL1069" s="41"/>
      <c r="HM1069" s="38"/>
      <c r="HO1069" s="12"/>
      <c r="HP1069" s="39"/>
      <c r="HR1069" s="16"/>
      <c r="HS1069" s="40"/>
      <c r="HT1069" s="41"/>
      <c r="HU1069" s="38"/>
      <c r="HW1069" s="12"/>
      <c r="HX1069" s="39"/>
      <c r="HZ1069" s="16"/>
      <c r="IA1069" s="40"/>
      <c r="IB1069" s="41"/>
      <c r="IC1069" s="38"/>
      <c r="IE1069" s="12"/>
      <c r="IF1069" s="39"/>
      <c r="IH1069" s="16"/>
      <c r="II1069" s="40"/>
      <c r="IJ1069" s="41"/>
      <c r="IK1069" s="38"/>
      <c r="IM1069" s="12"/>
      <c r="IN1069" s="39"/>
      <c r="IP1069" s="16"/>
      <c r="IQ1069" s="40"/>
      <c r="IR1069" s="41"/>
      <c r="IS1069" s="38"/>
      <c r="IU1069" s="12"/>
      <c r="IV1069" s="39"/>
    </row>
    <row r="1070" spans="1:256" s="6" customFormat="1" ht="76.5" customHeight="1">
      <c r="A1070" s="86">
        <v>59</v>
      </c>
      <c r="B1070" s="75" t="s">
        <v>1178</v>
      </c>
      <c r="C1070" s="142">
        <v>18410.72</v>
      </c>
      <c r="D1070" s="142">
        <v>18410.72</v>
      </c>
      <c r="E1070" s="85">
        <v>44183</v>
      </c>
      <c r="F1070" s="302" t="s">
        <v>1160</v>
      </c>
      <c r="G1070" s="75" t="s">
        <v>80</v>
      </c>
      <c r="H1070" s="73"/>
      <c r="I1070" s="23"/>
      <c r="J1070" s="23"/>
      <c r="K1070" s="23"/>
      <c r="L1070" s="41"/>
      <c r="M1070" s="38"/>
      <c r="O1070" s="12"/>
      <c r="P1070" s="39"/>
      <c r="R1070" s="16"/>
      <c r="S1070" s="40"/>
      <c r="T1070" s="41"/>
      <c r="U1070" s="38"/>
      <c r="W1070" s="12"/>
      <c r="X1070" s="39"/>
      <c r="Z1070" s="16"/>
      <c r="AA1070" s="40"/>
      <c r="AB1070" s="41"/>
      <c r="AC1070" s="38"/>
      <c r="AE1070" s="12"/>
      <c r="AF1070" s="39"/>
      <c r="AH1070" s="16"/>
      <c r="AI1070" s="40"/>
      <c r="AJ1070" s="41"/>
      <c r="AK1070" s="38"/>
      <c r="AM1070" s="12"/>
      <c r="AN1070" s="39"/>
      <c r="AP1070" s="16"/>
      <c r="AQ1070" s="40"/>
      <c r="AR1070" s="41"/>
      <c r="AS1070" s="38"/>
      <c r="AU1070" s="12"/>
      <c r="AV1070" s="39"/>
      <c r="AX1070" s="16"/>
      <c r="AY1070" s="40"/>
      <c r="AZ1070" s="41"/>
      <c r="BA1070" s="38"/>
      <c r="BC1070" s="12"/>
      <c r="BD1070" s="39"/>
      <c r="BF1070" s="16"/>
      <c r="BG1070" s="40"/>
      <c r="BH1070" s="41"/>
      <c r="BI1070" s="38"/>
      <c r="BK1070" s="12"/>
      <c r="BL1070" s="39"/>
      <c r="BN1070" s="16"/>
      <c r="BO1070" s="40"/>
      <c r="BP1070" s="41"/>
      <c r="BQ1070" s="38"/>
      <c r="BS1070" s="12"/>
      <c r="BT1070" s="39"/>
      <c r="BV1070" s="16"/>
      <c r="BW1070" s="40"/>
      <c r="BX1070" s="41"/>
      <c r="BY1070" s="38"/>
      <c r="CA1070" s="12"/>
      <c r="CB1070" s="39"/>
      <c r="CD1070" s="16"/>
      <c r="CE1070" s="40"/>
      <c r="CF1070" s="41"/>
      <c r="CG1070" s="38"/>
      <c r="CI1070" s="12"/>
      <c r="CJ1070" s="39"/>
      <c r="CL1070" s="16"/>
      <c r="CM1070" s="40"/>
      <c r="CN1070" s="41"/>
      <c r="CO1070" s="38"/>
      <c r="CQ1070" s="12"/>
      <c r="CR1070" s="39"/>
      <c r="CT1070" s="16"/>
      <c r="CU1070" s="40"/>
      <c r="CV1070" s="41"/>
      <c r="CW1070" s="38"/>
      <c r="CY1070" s="12"/>
      <c r="CZ1070" s="39"/>
      <c r="DB1070" s="16"/>
      <c r="DC1070" s="40"/>
      <c r="DD1070" s="41"/>
      <c r="DE1070" s="38"/>
      <c r="DG1070" s="12"/>
      <c r="DH1070" s="39"/>
      <c r="DJ1070" s="16"/>
      <c r="DK1070" s="40"/>
      <c r="DL1070" s="41"/>
      <c r="DM1070" s="38"/>
      <c r="DO1070" s="12"/>
      <c r="DP1070" s="39"/>
      <c r="DR1070" s="16"/>
      <c r="DS1070" s="40"/>
      <c r="DT1070" s="41"/>
      <c r="DU1070" s="38"/>
      <c r="DW1070" s="12"/>
      <c r="DX1070" s="39"/>
      <c r="DZ1070" s="16"/>
      <c r="EA1070" s="40"/>
      <c r="EB1070" s="41"/>
      <c r="EC1070" s="38"/>
      <c r="EE1070" s="12"/>
      <c r="EF1070" s="39"/>
      <c r="EH1070" s="16"/>
      <c r="EI1070" s="40"/>
      <c r="EJ1070" s="41"/>
      <c r="EK1070" s="38"/>
      <c r="EM1070" s="12"/>
      <c r="EN1070" s="39"/>
      <c r="EP1070" s="16"/>
      <c r="EQ1070" s="40"/>
      <c r="ER1070" s="41"/>
      <c r="ES1070" s="38"/>
      <c r="EU1070" s="12"/>
      <c r="EV1070" s="39"/>
      <c r="EX1070" s="16"/>
      <c r="EY1070" s="40"/>
      <c r="EZ1070" s="41"/>
      <c r="FA1070" s="38"/>
      <c r="FC1070" s="12"/>
      <c r="FD1070" s="39"/>
      <c r="FF1070" s="16"/>
      <c r="FG1070" s="40"/>
      <c r="FH1070" s="41"/>
      <c r="FI1070" s="38"/>
      <c r="FK1070" s="12"/>
      <c r="FL1070" s="39"/>
      <c r="FN1070" s="16"/>
      <c r="FO1070" s="40"/>
      <c r="FP1070" s="41"/>
      <c r="FQ1070" s="38"/>
      <c r="FS1070" s="12"/>
      <c r="FT1070" s="39"/>
      <c r="FV1070" s="16"/>
      <c r="FW1070" s="40"/>
      <c r="FX1070" s="41"/>
      <c r="FY1070" s="38"/>
      <c r="GA1070" s="12"/>
      <c r="GB1070" s="39"/>
      <c r="GD1070" s="16"/>
      <c r="GE1070" s="40"/>
      <c r="GF1070" s="41"/>
      <c r="GG1070" s="38"/>
      <c r="GI1070" s="12"/>
      <c r="GJ1070" s="39"/>
      <c r="GL1070" s="16"/>
      <c r="GM1070" s="40"/>
      <c r="GN1070" s="41"/>
      <c r="GO1070" s="38"/>
      <c r="GQ1070" s="12"/>
      <c r="GR1070" s="39"/>
      <c r="GT1070" s="16"/>
      <c r="GU1070" s="40"/>
      <c r="GV1070" s="41"/>
      <c r="GW1070" s="38"/>
      <c r="GY1070" s="12"/>
      <c r="GZ1070" s="39"/>
      <c r="HB1070" s="16"/>
      <c r="HC1070" s="40"/>
      <c r="HD1070" s="41"/>
      <c r="HE1070" s="38"/>
      <c r="HG1070" s="12"/>
      <c r="HH1070" s="39"/>
      <c r="HJ1070" s="16"/>
      <c r="HK1070" s="40"/>
      <c r="HL1070" s="41"/>
      <c r="HM1070" s="38"/>
      <c r="HO1070" s="12"/>
      <c r="HP1070" s="39"/>
      <c r="HR1070" s="16"/>
      <c r="HS1070" s="40"/>
      <c r="HT1070" s="41"/>
      <c r="HU1070" s="38"/>
      <c r="HW1070" s="12"/>
      <c r="HX1070" s="39"/>
      <c r="HZ1070" s="16"/>
      <c r="IA1070" s="40"/>
      <c r="IB1070" s="41"/>
      <c r="IC1070" s="38"/>
      <c r="IE1070" s="12"/>
      <c r="IF1070" s="39"/>
      <c r="IH1070" s="16"/>
      <c r="II1070" s="40"/>
      <c r="IJ1070" s="41"/>
      <c r="IK1070" s="38"/>
      <c r="IM1070" s="12"/>
      <c r="IN1070" s="39"/>
      <c r="IP1070" s="16"/>
      <c r="IQ1070" s="40"/>
      <c r="IR1070" s="41"/>
      <c r="IS1070" s="38"/>
      <c r="IU1070" s="12"/>
      <c r="IV1070" s="39"/>
    </row>
    <row r="1071" spans="1:256" s="6" customFormat="1" ht="76.5" customHeight="1">
      <c r="A1071" s="86">
        <v>60</v>
      </c>
      <c r="B1071" s="75" t="s">
        <v>1179</v>
      </c>
      <c r="C1071" s="142">
        <v>29910.73</v>
      </c>
      <c r="D1071" s="142">
        <v>29910.73</v>
      </c>
      <c r="E1071" s="85">
        <v>44183</v>
      </c>
      <c r="F1071" s="302" t="s">
        <v>1160</v>
      </c>
      <c r="G1071" s="75" t="s">
        <v>80</v>
      </c>
      <c r="H1071" s="73"/>
      <c r="I1071" s="23"/>
      <c r="J1071" s="23"/>
      <c r="K1071" s="23"/>
      <c r="L1071" s="41"/>
      <c r="M1071" s="38"/>
      <c r="O1071" s="12"/>
      <c r="P1071" s="39"/>
      <c r="R1071" s="16"/>
      <c r="S1071" s="40"/>
      <c r="T1071" s="41"/>
      <c r="U1071" s="38"/>
      <c r="W1071" s="12"/>
      <c r="X1071" s="39"/>
      <c r="Z1071" s="16"/>
      <c r="AA1071" s="40"/>
      <c r="AB1071" s="41"/>
      <c r="AC1071" s="38"/>
      <c r="AE1071" s="12"/>
      <c r="AF1071" s="39"/>
      <c r="AH1071" s="16"/>
      <c r="AI1071" s="40"/>
      <c r="AJ1071" s="41"/>
      <c r="AK1071" s="38"/>
      <c r="AM1071" s="12"/>
      <c r="AN1071" s="39"/>
      <c r="AP1071" s="16"/>
      <c r="AQ1071" s="40"/>
      <c r="AR1071" s="41"/>
      <c r="AS1071" s="38"/>
      <c r="AU1071" s="12"/>
      <c r="AV1071" s="39"/>
      <c r="AX1071" s="16"/>
      <c r="AY1071" s="40"/>
      <c r="AZ1071" s="41"/>
      <c r="BA1071" s="38"/>
      <c r="BC1071" s="12"/>
      <c r="BD1071" s="39"/>
      <c r="BF1071" s="16"/>
      <c r="BG1071" s="40"/>
      <c r="BH1071" s="41"/>
      <c r="BI1071" s="38"/>
      <c r="BK1071" s="12"/>
      <c r="BL1071" s="39"/>
      <c r="BN1071" s="16"/>
      <c r="BO1071" s="40"/>
      <c r="BP1071" s="41"/>
      <c r="BQ1071" s="38"/>
      <c r="BS1071" s="12"/>
      <c r="BT1071" s="39"/>
      <c r="BV1071" s="16"/>
      <c r="BW1071" s="40"/>
      <c r="BX1071" s="41"/>
      <c r="BY1071" s="38"/>
      <c r="CA1071" s="12"/>
      <c r="CB1071" s="39"/>
      <c r="CD1071" s="16"/>
      <c r="CE1071" s="40"/>
      <c r="CF1071" s="41"/>
      <c r="CG1071" s="38"/>
      <c r="CI1071" s="12"/>
      <c r="CJ1071" s="39"/>
      <c r="CL1071" s="16"/>
      <c r="CM1071" s="40"/>
      <c r="CN1071" s="41"/>
      <c r="CO1071" s="38"/>
      <c r="CQ1071" s="12"/>
      <c r="CR1071" s="39"/>
      <c r="CT1071" s="16"/>
      <c r="CU1071" s="40"/>
      <c r="CV1071" s="41"/>
      <c r="CW1071" s="38"/>
      <c r="CY1071" s="12"/>
      <c r="CZ1071" s="39"/>
      <c r="DB1071" s="16"/>
      <c r="DC1071" s="40"/>
      <c r="DD1071" s="41"/>
      <c r="DE1071" s="38"/>
      <c r="DG1071" s="12"/>
      <c r="DH1071" s="39"/>
      <c r="DJ1071" s="16"/>
      <c r="DK1071" s="40"/>
      <c r="DL1071" s="41"/>
      <c r="DM1071" s="38"/>
      <c r="DO1071" s="12"/>
      <c r="DP1071" s="39"/>
      <c r="DR1071" s="16"/>
      <c r="DS1071" s="40"/>
      <c r="DT1071" s="41"/>
      <c r="DU1071" s="38"/>
      <c r="DW1071" s="12"/>
      <c r="DX1071" s="39"/>
      <c r="DZ1071" s="16"/>
      <c r="EA1071" s="40"/>
      <c r="EB1071" s="41"/>
      <c r="EC1071" s="38"/>
      <c r="EE1071" s="12"/>
      <c r="EF1071" s="39"/>
      <c r="EH1071" s="16"/>
      <c r="EI1071" s="40"/>
      <c r="EJ1071" s="41"/>
      <c r="EK1071" s="38"/>
      <c r="EM1071" s="12"/>
      <c r="EN1071" s="39"/>
      <c r="EP1071" s="16"/>
      <c r="EQ1071" s="40"/>
      <c r="ER1071" s="41"/>
      <c r="ES1071" s="38"/>
      <c r="EU1071" s="12"/>
      <c r="EV1071" s="39"/>
      <c r="EX1071" s="16"/>
      <c r="EY1071" s="40"/>
      <c r="EZ1071" s="41"/>
      <c r="FA1071" s="38"/>
      <c r="FC1071" s="12"/>
      <c r="FD1071" s="39"/>
      <c r="FF1071" s="16"/>
      <c r="FG1071" s="40"/>
      <c r="FH1071" s="41"/>
      <c r="FI1071" s="38"/>
      <c r="FK1071" s="12"/>
      <c r="FL1071" s="39"/>
      <c r="FN1071" s="16"/>
      <c r="FO1071" s="40"/>
      <c r="FP1071" s="41"/>
      <c r="FQ1071" s="38"/>
      <c r="FS1071" s="12"/>
      <c r="FT1071" s="39"/>
      <c r="FV1071" s="16"/>
      <c r="FW1071" s="40"/>
      <c r="FX1071" s="41"/>
      <c r="FY1071" s="38"/>
      <c r="GA1071" s="12"/>
      <c r="GB1071" s="39"/>
      <c r="GD1071" s="16"/>
      <c r="GE1071" s="40"/>
      <c r="GF1071" s="41"/>
      <c r="GG1071" s="38"/>
      <c r="GI1071" s="12"/>
      <c r="GJ1071" s="39"/>
      <c r="GL1071" s="16"/>
      <c r="GM1071" s="40"/>
      <c r="GN1071" s="41"/>
      <c r="GO1071" s="38"/>
      <c r="GQ1071" s="12"/>
      <c r="GR1071" s="39"/>
      <c r="GT1071" s="16"/>
      <c r="GU1071" s="40"/>
      <c r="GV1071" s="41"/>
      <c r="GW1071" s="38"/>
      <c r="GY1071" s="12"/>
      <c r="GZ1071" s="39"/>
      <c r="HB1071" s="16"/>
      <c r="HC1071" s="40"/>
      <c r="HD1071" s="41"/>
      <c r="HE1071" s="38"/>
      <c r="HG1071" s="12"/>
      <c r="HH1071" s="39"/>
      <c r="HJ1071" s="16"/>
      <c r="HK1071" s="40"/>
      <c r="HL1071" s="41"/>
      <c r="HM1071" s="38"/>
      <c r="HO1071" s="12"/>
      <c r="HP1071" s="39"/>
      <c r="HR1071" s="16"/>
      <c r="HS1071" s="40"/>
      <c r="HT1071" s="41"/>
      <c r="HU1071" s="38"/>
      <c r="HW1071" s="12"/>
      <c r="HX1071" s="39"/>
      <c r="HZ1071" s="16"/>
      <c r="IA1071" s="40"/>
      <c r="IB1071" s="41"/>
      <c r="IC1071" s="38"/>
      <c r="IE1071" s="12"/>
      <c r="IF1071" s="39"/>
      <c r="IH1071" s="16"/>
      <c r="II1071" s="40"/>
      <c r="IJ1071" s="41"/>
      <c r="IK1071" s="38"/>
      <c r="IM1071" s="12"/>
      <c r="IN1071" s="39"/>
      <c r="IP1071" s="16"/>
      <c r="IQ1071" s="40"/>
      <c r="IR1071" s="41"/>
      <c r="IS1071" s="38"/>
      <c r="IU1071" s="12"/>
      <c r="IV1071" s="39"/>
    </row>
    <row r="1072" spans="1:256" s="6" customFormat="1" ht="76.5" customHeight="1">
      <c r="A1072" s="86">
        <v>61</v>
      </c>
      <c r="B1072" s="75" t="s">
        <v>1180</v>
      </c>
      <c r="C1072" s="142">
        <v>29310.73</v>
      </c>
      <c r="D1072" s="142">
        <v>29310.73</v>
      </c>
      <c r="E1072" s="85">
        <v>44183</v>
      </c>
      <c r="F1072" s="302" t="s">
        <v>1160</v>
      </c>
      <c r="G1072" s="75" t="s">
        <v>80</v>
      </c>
      <c r="H1072" s="73"/>
      <c r="I1072" s="23"/>
      <c r="J1072" s="23"/>
      <c r="K1072" s="23"/>
      <c r="L1072" s="41"/>
      <c r="M1072" s="38"/>
      <c r="O1072" s="12"/>
      <c r="P1072" s="39"/>
      <c r="R1072" s="16"/>
      <c r="S1072" s="40"/>
      <c r="T1072" s="41"/>
      <c r="U1072" s="38"/>
      <c r="W1072" s="12"/>
      <c r="X1072" s="39"/>
      <c r="Z1072" s="16"/>
      <c r="AA1072" s="40"/>
      <c r="AB1072" s="41"/>
      <c r="AC1072" s="38"/>
      <c r="AE1072" s="12"/>
      <c r="AF1072" s="39"/>
      <c r="AH1072" s="16"/>
      <c r="AI1072" s="40"/>
      <c r="AJ1072" s="41"/>
      <c r="AK1072" s="38"/>
      <c r="AM1072" s="12"/>
      <c r="AN1072" s="39"/>
      <c r="AP1072" s="16"/>
      <c r="AQ1072" s="40"/>
      <c r="AR1072" s="41"/>
      <c r="AS1072" s="38"/>
      <c r="AU1072" s="12"/>
      <c r="AV1072" s="39"/>
      <c r="AX1072" s="16"/>
      <c r="AY1072" s="40"/>
      <c r="AZ1072" s="41"/>
      <c r="BA1072" s="38"/>
      <c r="BC1072" s="12"/>
      <c r="BD1072" s="39"/>
      <c r="BF1072" s="16"/>
      <c r="BG1072" s="40"/>
      <c r="BH1072" s="41"/>
      <c r="BI1072" s="38"/>
      <c r="BK1072" s="12"/>
      <c r="BL1072" s="39"/>
      <c r="BN1072" s="16"/>
      <c r="BO1072" s="40"/>
      <c r="BP1072" s="41"/>
      <c r="BQ1072" s="38"/>
      <c r="BS1072" s="12"/>
      <c r="BT1072" s="39"/>
      <c r="BV1072" s="16"/>
      <c r="BW1072" s="40"/>
      <c r="BX1072" s="41"/>
      <c r="BY1072" s="38"/>
      <c r="CA1072" s="12"/>
      <c r="CB1072" s="39"/>
      <c r="CD1072" s="16"/>
      <c r="CE1072" s="40"/>
      <c r="CF1072" s="41"/>
      <c r="CG1072" s="38"/>
      <c r="CI1072" s="12"/>
      <c r="CJ1072" s="39"/>
      <c r="CL1072" s="16"/>
      <c r="CM1072" s="40"/>
      <c r="CN1072" s="41"/>
      <c r="CO1072" s="38"/>
      <c r="CQ1072" s="12"/>
      <c r="CR1072" s="39"/>
      <c r="CT1072" s="16"/>
      <c r="CU1072" s="40"/>
      <c r="CV1072" s="41"/>
      <c r="CW1072" s="38"/>
      <c r="CY1072" s="12"/>
      <c r="CZ1072" s="39"/>
      <c r="DB1072" s="16"/>
      <c r="DC1072" s="40"/>
      <c r="DD1072" s="41"/>
      <c r="DE1072" s="38"/>
      <c r="DG1072" s="12"/>
      <c r="DH1072" s="39"/>
      <c r="DJ1072" s="16"/>
      <c r="DK1072" s="40"/>
      <c r="DL1072" s="41"/>
      <c r="DM1072" s="38"/>
      <c r="DO1072" s="12"/>
      <c r="DP1072" s="39"/>
      <c r="DR1072" s="16"/>
      <c r="DS1072" s="40"/>
      <c r="DT1072" s="41"/>
      <c r="DU1072" s="38"/>
      <c r="DW1072" s="12"/>
      <c r="DX1072" s="39"/>
      <c r="DZ1072" s="16"/>
      <c r="EA1072" s="40"/>
      <c r="EB1072" s="41"/>
      <c r="EC1072" s="38"/>
      <c r="EE1072" s="12"/>
      <c r="EF1072" s="39"/>
      <c r="EH1072" s="16"/>
      <c r="EI1072" s="40"/>
      <c r="EJ1072" s="41"/>
      <c r="EK1072" s="38"/>
      <c r="EM1072" s="12"/>
      <c r="EN1072" s="39"/>
      <c r="EP1072" s="16"/>
      <c r="EQ1072" s="40"/>
      <c r="ER1072" s="41"/>
      <c r="ES1072" s="38"/>
      <c r="EU1072" s="12"/>
      <c r="EV1072" s="39"/>
      <c r="EX1072" s="16"/>
      <c r="EY1072" s="40"/>
      <c r="EZ1072" s="41"/>
      <c r="FA1072" s="38"/>
      <c r="FC1072" s="12"/>
      <c r="FD1072" s="39"/>
      <c r="FF1072" s="16"/>
      <c r="FG1072" s="40"/>
      <c r="FH1072" s="41"/>
      <c r="FI1072" s="38"/>
      <c r="FK1072" s="12"/>
      <c r="FL1072" s="39"/>
      <c r="FN1072" s="16"/>
      <c r="FO1072" s="40"/>
      <c r="FP1072" s="41"/>
      <c r="FQ1072" s="38"/>
      <c r="FS1072" s="12"/>
      <c r="FT1072" s="39"/>
      <c r="FV1072" s="16"/>
      <c r="FW1072" s="40"/>
      <c r="FX1072" s="41"/>
      <c r="FY1072" s="38"/>
      <c r="GA1072" s="12"/>
      <c r="GB1072" s="39"/>
      <c r="GD1072" s="16"/>
      <c r="GE1072" s="40"/>
      <c r="GF1072" s="41"/>
      <c r="GG1072" s="38"/>
      <c r="GI1072" s="12"/>
      <c r="GJ1072" s="39"/>
      <c r="GL1072" s="16"/>
      <c r="GM1072" s="40"/>
      <c r="GN1072" s="41"/>
      <c r="GO1072" s="38"/>
      <c r="GQ1072" s="12"/>
      <c r="GR1072" s="39"/>
      <c r="GT1072" s="16"/>
      <c r="GU1072" s="40"/>
      <c r="GV1072" s="41"/>
      <c r="GW1072" s="38"/>
      <c r="GY1072" s="12"/>
      <c r="GZ1072" s="39"/>
      <c r="HB1072" s="16"/>
      <c r="HC1072" s="40"/>
      <c r="HD1072" s="41"/>
      <c r="HE1072" s="38"/>
      <c r="HG1072" s="12"/>
      <c r="HH1072" s="39"/>
      <c r="HJ1072" s="16"/>
      <c r="HK1072" s="40"/>
      <c r="HL1072" s="41"/>
      <c r="HM1072" s="38"/>
      <c r="HO1072" s="12"/>
      <c r="HP1072" s="39"/>
      <c r="HR1072" s="16"/>
      <c r="HS1072" s="40"/>
      <c r="HT1072" s="41"/>
      <c r="HU1072" s="38"/>
      <c r="HW1072" s="12"/>
      <c r="HX1072" s="39"/>
      <c r="HZ1072" s="16"/>
      <c r="IA1072" s="40"/>
      <c r="IB1072" s="41"/>
      <c r="IC1072" s="38"/>
      <c r="IE1072" s="12"/>
      <c r="IF1072" s="39"/>
      <c r="IH1072" s="16"/>
      <c r="II1072" s="40"/>
      <c r="IJ1072" s="41"/>
      <c r="IK1072" s="38"/>
      <c r="IM1072" s="12"/>
      <c r="IN1072" s="39"/>
      <c r="IP1072" s="16"/>
      <c r="IQ1072" s="40"/>
      <c r="IR1072" s="41"/>
      <c r="IS1072" s="38"/>
      <c r="IU1072" s="12"/>
      <c r="IV1072" s="39"/>
    </row>
    <row r="1073" spans="1:256" s="6" customFormat="1" ht="76.5" customHeight="1">
      <c r="A1073" s="86">
        <v>62</v>
      </c>
      <c r="B1073" s="75" t="s">
        <v>1181</v>
      </c>
      <c r="C1073" s="142">
        <v>55574.48</v>
      </c>
      <c r="D1073" s="142">
        <v>55574.48</v>
      </c>
      <c r="E1073" s="85">
        <v>44183</v>
      </c>
      <c r="F1073" s="302" t="s">
        <v>1160</v>
      </c>
      <c r="G1073" s="75" t="s">
        <v>80</v>
      </c>
      <c r="H1073" s="73"/>
      <c r="I1073" s="23"/>
      <c r="J1073" s="23"/>
      <c r="K1073" s="23"/>
      <c r="L1073" s="41"/>
      <c r="M1073" s="38"/>
      <c r="O1073" s="12"/>
      <c r="P1073" s="39"/>
      <c r="R1073" s="16"/>
      <c r="S1073" s="40"/>
      <c r="T1073" s="41"/>
      <c r="U1073" s="38"/>
      <c r="W1073" s="12"/>
      <c r="X1073" s="39"/>
      <c r="Z1073" s="16"/>
      <c r="AA1073" s="40"/>
      <c r="AB1073" s="41"/>
      <c r="AC1073" s="38"/>
      <c r="AE1073" s="12"/>
      <c r="AF1073" s="39"/>
      <c r="AH1073" s="16"/>
      <c r="AI1073" s="40"/>
      <c r="AJ1073" s="41"/>
      <c r="AK1073" s="38"/>
      <c r="AM1073" s="12"/>
      <c r="AN1073" s="39"/>
      <c r="AP1073" s="16"/>
      <c r="AQ1073" s="40"/>
      <c r="AR1073" s="41"/>
      <c r="AS1073" s="38"/>
      <c r="AU1073" s="12"/>
      <c r="AV1073" s="39"/>
      <c r="AX1073" s="16"/>
      <c r="AY1073" s="40"/>
      <c r="AZ1073" s="41"/>
      <c r="BA1073" s="38"/>
      <c r="BC1073" s="12"/>
      <c r="BD1073" s="39"/>
      <c r="BF1073" s="16"/>
      <c r="BG1073" s="40"/>
      <c r="BH1073" s="41"/>
      <c r="BI1073" s="38"/>
      <c r="BK1073" s="12"/>
      <c r="BL1073" s="39"/>
      <c r="BN1073" s="16"/>
      <c r="BO1073" s="40"/>
      <c r="BP1073" s="41"/>
      <c r="BQ1073" s="38"/>
      <c r="BS1073" s="12"/>
      <c r="BT1073" s="39"/>
      <c r="BV1073" s="16"/>
      <c r="BW1073" s="40"/>
      <c r="BX1073" s="41"/>
      <c r="BY1073" s="38"/>
      <c r="CA1073" s="12"/>
      <c r="CB1073" s="39"/>
      <c r="CD1073" s="16"/>
      <c r="CE1073" s="40"/>
      <c r="CF1073" s="41"/>
      <c r="CG1073" s="38"/>
      <c r="CI1073" s="12"/>
      <c r="CJ1073" s="39"/>
      <c r="CL1073" s="16"/>
      <c r="CM1073" s="40"/>
      <c r="CN1073" s="41"/>
      <c r="CO1073" s="38"/>
      <c r="CQ1073" s="12"/>
      <c r="CR1073" s="39"/>
      <c r="CT1073" s="16"/>
      <c r="CU1073" s="40"/>
      <c r="CV1073" s="41"/>
      <c r="CW1073" s="38"/>
      <c r="CY1073" s="12"/>
      <c r="CZ1073" s="39"/>
      <c r="DB1073" s="16"/>
      <c r="DC1073" s="40"/>
      <c r="DD1073" s="41"/>
      <c r="DE1073" s="38"/>
      <c r="DG1073" s="12"/>
      <c r="DH1073" s="39"/>
      <c r="DJ1073" s="16"/>
      <c r="DK1073" s="40"/>
      <c r="DL1073" s="41"/>
      <c r="DM1073" s="38"/>
      <c r="DO1073" s="12"/>
      <c r="DP1073" s="39"/>
      <c r="DR1073" s="16"/>
      <c r="DS1073" s="40"/>
      <c r="DT1073" s="41"/>
      <c r="DU1073" s="38"/>
      <c r="DW1073" s="12"/>
      <c r="DX1073" s="39"/>
      <c r="DZ1073" s="16"/>
      <c r="EA1073" s="40"/>
      <c r="EB1073" s="41"/>
      <c r="EC1073" s="38"/>
      <c r="EE1073" s="12"/>
      <c r="EF1073" s="39"/>
      <c r="EH1073" s="16"/>
      <c r="EI1073" s="40"/>
      <c r="EJ1073" s="41"/>
      <c r="EK1073" s="38"/>
      <c r="EM1073" s="12"/>
      <c r="EN1073" s="39"/>
      <c r="EP1073" s="16"/>
      <c r="EQ1073" s="40"/>
      <c r="ER1073" s="41"/>
      <c r="ES1073" s="38"/>
      <c r="EU1073" s="12"/>
      <c r="EV1073" s="39"/>
      <c r="EX1073" s="16"/>
      <c r="EY1073" s="40"/>
      <c r="EZ1073" s="41"/>
      <c r="FA1073" s="38"/>
      <c r="FC1073" s="12"/>
      <c r="FD1073" s="39"/>
      <c r="FF1073" s="16"/>
      <c r="FG1073" s="40"/>
      <c r="FH1073" s="41"/>
      <c r="FI1073" s="38"/>
      <c r="FK1073" s="12"/>
      <c r="FL1073" s="39"/>
      <c r="FN1073" s="16"/>
      <c r="FO1073" s="40"/>
      <c r="FP1073" s="41"/>
      <c r="FQ1073" s="38"/>
      <c r="FS1073" s="12"/>
      <c r="FT1073" s="39"/>
      <c r="FV1073" s="16"/>
      <c r="FW1073" s="40"/>
      <c r="FX1073" s="41"/>
      <c r="FY1073" s="38"/>
      <c r="GA1073" s="12"/>
      <c r="GB1073" s="39"/>
      <c r="GD1073" s="16"/>
      <c r="GE1073" s="40"/>
      <c r="GF1073" s="41"/>
      <c r="GG1073" s="38"/>
      <c r="GI1073" s="12"/>
      <c r="GJ1073" s="39"/>
      <c r="GL1073" s="16"/>
      <c r="GM1073" s="40"/>
      <c r="GN1073" s="41"/>
      <c r="GO1073" s="38"/>
      <c r="GQ1073" s="12"/>
      <c r="GR1073" s="39"/>
      <c r="GT1073" s="16"/>
      <c r="GU1073" s="40"/>
      <c r="GV1073" s="41"/>
      <c r="GW1073" s="38"/>
      <c r="GY1073" s="12"/>
      <c r="GZ1073" s="39"/>
      <c r="HB1073" s="16"/>
      <c r="HC1073" s="40"/>
      <c r="HD1073" s="41"/>
      <c r="HE1073" s="38"/>
      <c r="HG1073" s="12"/>
      <c r="HH1073" s="39"/>
      <c r="HJ1073" s="16"/>
      <c r="HK1073" s="40"/>
      <c r="HL1073" s="41"/>
      <c r="HM1073" s="38"/>
      <c r="HO1073" s="12"/>
      <c r="HP1073" s="39"/>
      <c r="HR1073" s="16"/>
      <c r="HS1073" s="40"/>
      <c r="HT1073" s="41"/>
      <c r="HU1073" s="38"/>
      <c r="HW1073" s="12"/>
      <c r="HX1073" s="39"/>
      <c r="HZ1073" s="16"/>
      <c r="IA1073" s="40"/>
      <c r="IB1073" s="41"/>
      <c r="IC1073" s="38"/>
      <c r="IE1073" s="12"/>
      <c r="IF1073" s="39"/>
      <c r="IH1073" s="16"/>
      <c r="II1073" s="40"/>
      <c r="IJ1073" s="41"/>
      <c r="IK1073" s="38"/>
      <c r="IM1073" s="12"/>
      <c r="IN1073" s="39"/>
      <c r="IP1073" s="16"/>
      <c r="IQ1073" s="40"/>
      <c r="IR1073" s="41"/>
      <c r="IS1073" s="38"/>
      <c r="IU1073" s="12"/>
      <c r="IV1073" s="39"/>
    </row>
    <row r="1074" spans="1:256" s="6" customFormat="1" ht="76.5" customHeight="1">
      <c r="A1074" s="86">
        <v>63</v>
      </c>
      <c r="B1074" s="75" t="s">
        <v>1182</v>
      </c>
      <c r="C1074" s="142">
        <v>46074.47</v>
      </c>
      <c r="D1074" s="142">
        <v>46074.47</v>
      </c>
      <c r="E1074" s="85">
        <v>44183</v>
      </c>
      <c r="F1074" s="302" t="s">
        <v>1160</v>
      </c>
      <c r="G1074" s="75" t="s">
        <v>80</v>
      </c>
      <c r="H1074" s="73"/>
      <c r="I1074" s="23"/>
      <c r="J1074" s="23"/>
      <c r="K1074" s="23"/>
      <c r="L1074" s="41"/>
      <c r="M1074" s="38"/>
      <c r="O1074" s="12"/>
      <c r="P1074" s="39"/>
      <c r="R1074" s="16"/>
      <c r="S1074" s="40"/>
      <c r="T1074" s="41"/>
      <c r="U1074" s="38"/>
      <c r="W1074" s="12"/>
      <c r="X1074" s="39"/>
      <c r="Z1074" s="16"/>
      <c r="AA1074" s="40"/>
      <c r="AB1074" s="41"/>
      <c r="AC1074" s="38"/>
      <c r="AE1074" s="12"/>
      <c r="AF1074" s="39"/>
      <c r="AH1074" s="16"/>
      <c r="AI1074" s="40"/>
      <c r="AJ1074" s="41"/>
      <c r="AK1074" s="38"/>
      <c r="AM1074" s="12"/>
      <c r="AN1074" s="39"/>
      <c r="AP1074" s="16"/>
      <c r="AQ1074" s="40"/>
      <c r="AR1074" s="41"/>
      <c r="AS1074" s="38"/>
      <c r="AU1074" s="12"/>
      <c r="AV1074" s="39"/>
      <c r="AX1074" s="16"/>
      <c r="AY1074" s="40"/>
      <c r="AZ1074" s="41"/>
      <c r="BA1074" s="38"/>
      <c r="BC1074" s="12"/>
      <c r="BD1074" s="39"/>
      <c r="BF1074" s="16"/>
      <c r="BG1074" s="40"/>
      <c r="BH1074" s="41"/>
      <c r="BI1074" s="38"/>
      <c r="BK1074" s="12"/>
      <c r="BL1074" s="39"/>
      <c r="BN1074" s="16"/>
      <c r="BO1074" s="40"/>
      <c r="BP1074" s="41"/>
      <c r="BQ1074" s="38"/>
      <c r="BS1074" s="12"/>
      <c r="BT1074" s="39"/>
      <c r="BV1074" s="16"/>
      <c r="BW1074" s="40"/>
      <c r="BX1074" s="41"/>
      <c r="BY1074" s="38"/>
      <c r="CA1074" s="12"/>
      <c r="CB1074" s="39"/>
      <c r="CD1074" s="16"/>
      <c r="CE1074" s="40"/>
      <c r="CF1074" s="41"/>
      <c r="CG1074" s="38"/>
      <c r="CI1074" s="12"/>
      <c r="CJ1074" s="39"/>
      <c r="CL1074" s="16"/>
      <c r="CM1074" s="40"/>
      <c r="CN1074" s="41"/>
      <c r="CO1074" s="38"/>
      <c r="CQ1074" s="12"/>
      <c r="CR1074" s="39"/>
      <c r="CT1074" s="16"/>
      <c r="CU1074" s="40"/>
      <c r="CV1074" s="41"/>
      <c r="CW1074" s="38"/>
      <c r="CY1074" s="12"/>
      <c r="CZ1074" s="39"/>
      <c r="DB1074" s="16"/>
      <c r="DC1074" s="40"/>
      <c r="DD1074" s="41"/>
      <c r="DE1074" s="38"/>
      <c r="DG1074" s="12"/>
      <c r="DH1074" s="39"/>
      <c r="DJ1074" s="16"/>
      <c r="DK1074" s="40"/>
      <c r="DL1074" s="41"/>
      <c r="DM1074" s="38"/>
      <c r="DO1074" s="12"/>
      <c r="DP1074" s="39"/>
      <c r="DR1074" s="16"/>
      <c r="DS1074" s="40"/>
      <c r="DT1074" s="41"/>
      <c r="DU1074" s="38"/>
      <c r="DW1074" s="12"/>
      <c r="DX1074" s="39"/>
      <c r="DZ1074" s="16"/>
      <c r="EA1074" s="40"/>
      <c r="EB1074" s="41"/>
      <c r="EC1074" s="38"/>
      <c r="EE1074" s="12"/>
      <c r="EF1074" s="39"/>
      <c r="EH1074" s="16"/>
      <c r="EI1074" s="40"/>
      <c r="EJ1074" s="41"/>
      <c r="EK1074" s="38"/>
      <c r="EM1074" s="12"/>
      <c r="EN1074" s="39"/>
      <c r="EP1074" s="16"/>
      <c r="EQ1074" s="40"/>
      <c r="ER1074" s="41"/>
      <c r="ES1074" s="38"/>
      <c r="EU1074" s="12"/>
      <c r="EV1074" s="39"/>
      <c r="EX1074" s="16"/>
      <c r="EY1074" s="40"/>
      <c r="EZ1074" s="41"/>
      <c r="FA1074" s="38"/>
      <c r="FC1074" s="12"/>
      <c r="FD1074" s="39"/>
      <c r="FF1074" s="16"/>
      <c r="FG1074" s="40"/>
      <c r="FH1074" s="41"/>
      <c r="FI1074" s="38"/>
      <c r="FK1074" s="12"/>
      <c r="FL1074" s="39"/>
      <c r="FN1074" s="16"/>
      <c r="FO1074" s="40"/>
      <c r="FP1074" s="41"/>
      <c r="FQ1074" s="38"/>
      <c r="FS1074" s="12"/>
      <c r="FT1074" s="39"/>
      <c r="FV1074" s="16"/>
      <c r="FW1074" s="40"/>
      <c r="FX1074" s="41"/>
      <c r="FY1074" s="38"/>
      <c r="GA1074" s="12"/>
      <c r="GB1074" s="39"/>
      <c r="GD1074" s="16"/>
      <c r="GE1074" s="40"/>
      <c r="GF1074" s="41"/>
      <c r="GG1074" s="38"/>
      <c r="GI1074" s="12"/>
      <c r="GJ1074" s="39"/>
      <c r="GL1074" s="16"/>
      <c r="GM1074" s="40"/>
      <c r="GN1074" s="41"/>
      <c r="GO1074" s="38"/>
      <c r="GQ1074" s="12"/>
      <c r="GR1074" s="39"/>
      <c r="GT1074" s="16"/>
      <c r="GU1074" s="40"/>
      <c r="GV1074" s="41"/>
      <c r="GW1074" s="38"/>
      <c r="GY1074" s="12"/>
      <c r="GZ1074" s="39"/>
      <c r="HB1074" s="16"/>
      <c r="HC1074" s="40"/>
      <c r="HD1074" s="41"/>
      <c r="HE1074" s="38"/>
      <c r="HG1074" s="12"/>
      <c r="HH1074" s="39"/>
      <c r="HJ1074" s="16"/>
      <c r="HK1074" s="40"/>
      <c r="HL1074" s="41"/>
      <c r="HM1074" s="38"/>
      <c r="HO1074" s="12"/>
      <c r="HP1074" s="39"/>
      <c r="HR1074" s="16"/>
      <c r="HS1074" s="40"/>
      <c r="HT1074" s="41"/>
      <c r="HU1074" s="38"/>
      <c r="HW1074" s="12"/>
      <c r="HX1074" s="39"/>
      <c r="HZ1074" s="16"/>
      <c r="IA1074" s="40"/>
      <c r="IB1074" s="41"/>
      <c r="IC1074" s="38"/>
      <c r="IE1074" s="12"/>
      <c r="IF1074" s="39"/>
      <c r="IH1074" s="16"/>
      <c r="II1074" s="40"/>
      <c r="IJ1074" s="41"/>
      <c r="IK1074" s="38"/>
      <c r="IM1074" s="12"/>
      <c r="IN1074" s="39"/>
      <c r="IP1074" s="16"/>
      <c r="IQ1074" s="40"/>
      <c r="IR1074" s="41"/>
      <c r="IS1074" s="38"/>
      <c r="IU1074" s="12"/>
      <c r="IV1074" s="39"/>
    </row>
    <row r="1075" spans="1:256" s="6" customFormat="1" ht="76.5" customHeight="1">
      <c r="A1075" s="86">
        <v>64</v>
      </c>
      <c r="B1075" s="75" t="s">
        <v>1183</v>
      </c>
      <c r="C1075" s="142">
        <v>46328.72</v>
      </c>
      <c r="D1075" s="142">
        <v>46328.72</v>
      </c>
      <c r="E1075" s="85">
        <v>44183</v>
      </c>
      <c r="F1075" s="302" t="s">
        <v>1160</v>
      </c>
      <c r="G1075" s="75" t="s">
        <v>80</v>
      </c>
      <c r="H1075" s="73"/>
      <c r="I1075" s="23"/>
      <c r="J1075" s="23"/>
      <c r="K1075" s="23"/>
      <c r="L1075" s="41"/>
      <c r="M1075" s="38"/>
      <c r="O1075" s="12"/>
      <c r="P1075" s="39"/>
      <c r="R1075" s="16"/>
      <c r="S1075" s="40"/>
      <c r="T1075" s="41"/>
      <c r="U1075" s="38"/>
      <c r="W1075" s="12"/>
      <c r="X1075" s="39"/>
      <c r="Z1075" s="16"/>
      <c r="AA1075" s="40"/>
      <c r="AB1075" s="41"/>
      <c r="AC1075" s="38"/>
      <c r="AE1075" s="12"/>
      <c r="AF1075" s="39"/>
      <c r="AH1075" s="16"/>
      <c r="AI1075" s="40"/>
      <c r="AJ1075" s="41"/>
      <c r="AK1075" s="38"/>
      <c r="AM1075" s="12"/>
      <c r="AN1075" s="39"/>
      <c r="AP1075" s="16"/>
      <c r="AQ1075" s="40"/>
      <c r="AR1075" s="41"/>
      <c r="AS1075" s="38"/>
      <c r="AU1075" s="12"/>
      <c r="AV1075" s="39"/>
      <c r="AX1075" s="16"/>
      <c r="AY1075" s="40"/>
      <c r="AZ1075" s="41"/>
      <c r="BA1075" s="38"/>
      <c r="BC1075" s="12"/>
      <c r="BD1075" s="39"/>
      <c r="BF1075" s="16"/>
      <c r="BG1075" s="40"/>
      <c r="BH1075" s="41"/>
      <c r="BI1075" s="38"/>
      <c r="BK1075" s="12"/>
      <c r="BL1075" s="39"/>
      <c r="BN1075" s="16"/>
      <c r="BO1075" s="40"/>
      <c r="BP1075" s="41"/>
      <c r="BQ1075" s="38"/>
      <c r="BS1075" s="12"/>
      <c r="BT1075" s="39"/>
      <c r="BV1075" s="16"/>
      <c r="BW1075" s="40"/>
      <c r="BX1075" s="41"/>
      <c r="BY1075" s="38"/>
      <c r="CA1075" s="12"/>
      <c r="CB1075" s="39"/>
      <c r="CD1075" s="16"/>
      <c r="CE1075" s="40"/>
      <c r="CF1075" s="41"/>
      <c r="CG1075" s="38"/>
      <c r="CI1075" s="12"/>
      <c r="CJ1075" s="39"/>
      <c r="CL1075" s="16"/>
      <c r="CM1075" s="40"/>
      <c r="CN1075" s="41"/>
      <c r="CO1075" s="38"/>
      <c r="CQ1075" s="12"/>
      <c r="CR1075" s="39"/>
      <c r="CT1075" s="16"/>
      <c r="CU1075" s="40"/>
      <c r="CV1075" s="41"/>
      <c r="CW1075" s="38"/>
      <c r="CY1075" s="12"/>
      <c r="CZ1075" s="39"/>
      <c r="DB1075" s="16"/>
      <c r="DC1075" s="40"/>
      <c r="DD1075" s="41"/>
      <c r="DE1075" s="38"/>
      <c r="DG1075" s="12"/>
      <c r="DH1075" s="39"/>
      <c r="DJ1075" s="16"/>
      <c r="DK1075" s="40"/>
      <c r="DL1075" s="41"/>
      <c r="DM1075" s="38"/>
      <c r="DO1075" s="12"/>
      <c r="DP1075" s="39"/>
      <c r="DR1075" s="16"/>
      <c r="DS1075" s="40"/>
      <c r="DT1075" s="41"/>
      <c r="DU1075" s="38"/>
      <c r="DW1075" s="12"/>
      <c r="DX1075" s="39"/>
      <c r="DZ1075" s="16"/>
      <c r="EA1075" s="40"/>
      <c r="EB1075" s="41"/>
      <c r="EC1075" s="38"/>
      <c r="EE1075" s="12"/>
      <c r="EF1075" s="39"/>
      <c r="EH1075" s="16"/>
      <c r="EI1075" s="40"/>
      <c r="EJ1075" s="41"/>
      <c r="EK1075" s="38"/>
      <c r="EM1075" s="12"/>
      <c r="EN1075" s="39"/>
      <c r="EP1075" s="16"/>
      <c r="EQ1075" s="40"/>
      <c r="ER1075" s="41"/>
      <c r="ES1075" s="38"/>
      <c r="EU1075" s="12"/>
      <c r="EV1075" s="39"/>
      <c r="EX1075" s="16"/>
      <c r="EY1075" s="40"/>
      <c r="EZ1075" s="41"/>
      <c r="FA1075" s="38"/>
      <c r="FC1075" s="12"/>
      <c r="FD1075" s="39"/>
      <c r="FF1075" s="16"/>
      <c r="FG1075" s="40"/>
      <c r="FH1075" s="41"/>
      <c r="FI1075" s="38"/>
      <c r="FK1075" s="12"/>
      <c r="FL1075" s="39"/>
      <c r="FN1075" s="16"/>
      <c r="FO1075" s="40"/>
      <c r="FP1075" s="41"/>
      <c r="FQ1075" s="38"/>
      <c r="FS1075" s="12"/>
      <c r="FT1075" s="39"/>
      <c r="FV1075" s="16"/>
      <c r="FW1075" s="40"/>
      <c r="FX1075" s="41"/>
      <c r="FY1075" s="38"/>
      <c r="GA1075" s="12"/>
      <c r="GB1075" s="39"/>
      <c r="GD1075" s="16"/>
      <c r="GE1075" s="40"/>
      <c r="GF1075" s="41"/>
      <c r="GG1075" s="38"/>
      <c r="GI1075" s="12"/>
      <c r="GJ1075" s="39"/>
      <c r="GL1075" s="16"/>
      <c r="GM1075" s="40"/>
      <c r="GN1075" s="41"/>
      <c r="GO1075" s="38"/>
      <c r="GQ1075" s="12"/>
      <c r="GR1075" s="39"/>
      <c r="GT1075" s="16"/>
      <c r="GU1075" s="40"/>
      <c r="GV1075" s="41"/>
      <c r="GW1075" s="38"/>
      <c r="GY1075" s="12"/>
      <c r="GZ1075" s="39"/>
      <c r="HB1075" s="16"/>
      <c r="HC1075" s="40"/>
      <c r="HD1075" s="41"/>
      <c r="HE1075" s="38"/>
      <c r="HG1075" s="12"/>
      <c r="HH1075" s="39"/>
      <c r="HJ1075" s="16"/>
      <c r="HK1075" s="40"/>
      <c r="HL1075" s="41"/>
      <c r="HM1075" s="38"/>
      <c r="HO1075" s="12"/>
      <c r="HP1075" s="39"/>
      <c r="HR1075" s="16"/>
      <c r="HS1075" s="40"/>
      <c r="HT1075" s="41"/>
      <c r="HU1075" s="38"/>
      <c r="HW1075" s="12"/>
      <c r="HX1075" s="39"/>
      <c r="HZ1075" s="16"/>
      <c r="IA1075" s="40"/>
      <c r="IB1075" s="41"/>
      <c r="IC1075" s="38"/>
      <c r="IE1075" s="12"/>
      <c r="IF1075" s="39"/>
      <c r="IH1075" s="16"/>
      <c r="II1075" s="40"/>
      <c r="IJ1075" s="41"/>
      <c r="IK1075" s="38"/>
      <c r="IM1075" s="12"/>
      <c r="IN1075" s="39"/>
      <c r="IP1075" s="16"/>
      <c r="IQ1075" s="40"/>
      <c r="IR1075" s="41"/>
      <c r="IS1075" s="38"/>
      <c r="IU1075" s="12"/>
      <c r="IV1075" s="39"/>
    </row>
    <row r="1076" spans="1:256" s="6" customFormat="1" ht="76.5" customHeight="1">
      <c r="A1076" s="86">
        <v>65</v>
      </c>
      <c r="B1076" s="75" t="s">
        <v>1184</v>
      </c>
      <c r="C1076" s="142">
        <v>25053.6</v>
      </c>
      <c r="D1076" s="142">
        <v>25053.6</v>
      </c>
      <c r="E1076" s="85">
        <v>44183</v>
      </c>
      <c r="F1076" s="302" t="s">
        <v>1160</v>
      </c>
      <c r="G1076" s="75" t="s">
        <v>80</v>
      </c>
      <c r="H1076" s="73"/>
      <c r="I1076" s="23"/>
      <c r="J1076" s="23"/>
      <c r="K1076" s="23"/>
      <c r="L1076" s="41"/>
      <c r="M1076" s="38"/>
      <c r="O1076" s="12"/>
      <c r="P1076" s="39"/>
      <c r="R1076" s="16"/>
      <c r="S1076" s="40"/>
      <c r="T1076" s="41"/>
      <c r="U1076" s="38"/>
      <c r="W1076" s="12"/>
      <c r="X1076" s="39"/>
      <c r="Z1076" s="16"/>
      <c r="AA1076" s="40"/>
      <c r="AB1076" s="41"/>
      <c r="AC1076" s="38"/>
      <c r="AE1076" s="12"/>
      <c r="AF1076" s="39"/>
      <c r="AH1076" s="16"/>
      <c r="AI1076" s="40"/>
      <c r="AJ1076" s="41"/>
      <c r="AK1076" s="38"/>
      <c r="AM1076" s="12"/>
      <c r="AN1076" s="39"/>
      <c r="AP1076" s="16"/>
      <c r="AQ1076" s="40"/>
      <c r="AR1076" s="41"/>
      <c r="AS1076" s="38"/>
      <c r="AU1076" s="12"/>
      <c r="AV1076" s="39"/>
      <c r="AX1076" s="16"/>
      <c r="AY1076" s="40"/>
      <c r="AZ1076" s="41"/>
      <c r="BA1076" s="38"/>
      <c r="BC1076" s="12"/>
      <c r="BD1076" s="39"/>
      <c r="BF1076" s="16"/>
      <c r="BG1076" s="40"/>
      <c r="BH1076" s="41"/>
      <c r="BI1076" s="38"/>
      <c r="BK1076" s="12"/>
      <c r="BL1076" s="39"/>
      <c r="BN1076" s="16"/>
      <c r="BO1076" s="40"/>
      <c r="BP1076" s="41"/>
      <c r="BQ1076" s="38"/>
      <c r="BS1076" s="12"/>
      <c r="BT1076" s="39"/>
      <c r="BV1076" s="16"/>
      <c r="BW1076" s="40"/>
      <c r="BX1076" s="41"/>
      <c r="BY1076" s="38"/>
      <c r="CA1076" s="12"/>
      <c r="CB1076" s="39"/>
      <c r="CD1076" s="16"/>
      <c r="CE1076" s="40"/>
      <c r="CF1076" s="41"/>
      <c r="CG1076" s="38"/>
      <c r="CI1076" s="12"/>
      <c r="CJ1076" s="39"/>
      <c r="CL1076" s="16"/>
      <c r="CM1076" s="40"/>
      <c r="CN1076" s="41"/>
      <c r="CO1076" s="38"/>
      <c r="CQ1076" s="12"/>
      <c r="CR1076" s="39"/>
      <c r="CT1076" s="16"/>
      <c r="CU1076" s="40"/>
      <c r="CV1076" s="41"/>
      <c r="CW1076" s="38"/>
      <c r="CY1076" s="12"/>
      <c r="CZ1076" s="39"/>
      <c r="DB1076" s="16"/>
      <c r="DC1076" s="40"/>
      <c r="DD1076" s="41"/>
      <c r="DE1076" s="38"/>
      <c r="DG1076" s="12"/>
      <c r="DH1076" s="39"/>
      <c r="DJ1076" s="16"/>
      <c r="DK1076" s="40"/>
      <c r="DL1076" s="41"/>
      <c r="DM1076" s="38"/>
      <c r="DO1076" s="12"/>
      <c r="DP1076" s="39"/>
      <c r="DR1076" s="16"/>
      <c r="DS1076" s="40"/>
      <c r="DT1076" s="41"/>
      <c r="DU1076" s="38"/>
      <c r="DW1076" s="12"/>
      <c r="DX1076" s="39"/>
      <c r="DZ1076" s="16"/>
      <c r="EA1076" s="40"/>
      <c r="EB1076" s="41"/>
      <c r="EC1076" s="38"/>
      <c r="EE1076" s="12"/>
      <c r="EF1076" s="39"/>
      <c r="EH1076" s="16"/>
      <c r="EI1076" s="40"/>
      <c r="EJ1076" s="41"/>
      <c r="EK1076" s="38"/>
      <c r="EM1076" s="12"/>
      <c r="EN1076" s="39"/>
      <c r="EP1076" s="16"/>
      <c r="EQ1076" s="40"/>
      <c r="ER1076" s="41"/>
      <c r="ES1076" s="38"/>
      <c r="EU1076" s="12"/>
      <c r="EV1076" s="39"/>
      <c r="EX1076" s="16"/>
      <c r="EY1076" s="40"/>
      <c r="EZ1076" s="41"/>
      <c r="FA1076" s="38"/>
      <c r="FC1076" s="12"/>
      <c r="FD1076" s="39"/>
      <c r="FF1076" s="16"/>
      <c r="FG1076" s="40"/>
      <c r="FH1076" s="41"/>
      <c r="FI1076" s="38"/>
      <c r="FK1076" s="12"/>
      <c r="FL1076" s="39"/>
      <c r="FN1076" s="16"/>
      <c r="FO1076" s="40"/>
      <c r="FP1076" s="41"/>
      <c r="FQ1076" s="38"/>
      <c r="FS1076" s="12"/>
      <c r="FT1076" s="39"/>
      <c r="FV1076" s="16"/>
      <c r="FW1076" s="40"/>
      <c r="FX1076" s="41"/>
      <c r="FY1076" s="38"/>
      <c r="GA1076" s="12"/>
      <c r="GB1076" s="39"/>
      <c r="GD1076" s="16"/>
      <c r="GE1076" s="40"/>
      <c r="GF1076" s="41"/>
      <c r="GG1076" s="38"/>
      <c r="GI1076" s="12"/>
      <c r="GJ1076" s="39"/>
      <c r="GL1076" s="16"/>
      <c r="GM1076" s="40"/>
      <c r="GN1076" s="41"/>
      <c r="GO1076" s="38"/>
      <c r="GQ1076" s="12"/>
      <c r="GR1076" s="39"/>
      <c r="GT1076" s="16"/>
      <c r="GU1076" s="40"/>
      <c r="GV1076" s="41"/>
      <c r="GW1076" s="38"/>
      <c r="GY1076" s="12"/>
      <c r="GZ1076" s="39"/>
      <c r="HB1076" s="16"/>
      <c r="HC1076" s="40"/>
      <c r="HD1076" s="41"/>
      <c r="HE1076" s="38"/>
      <c r="HG1076" s="12"/>
      <c r="HH1076" s="39"/>
      <c r="HJ1076" s="16"/>
      <c r="HK1076" s="40"/>
      <c r="HL1076" s="41"/>
      <c r="HM1076" s="38"/>
      <c r="HO1076" s="12"/>
      <c r="HP1076" s="39"/>
      <c r="HR1076" s="16"/>
      <c r="HS1076" s="40"/>
      <c r="HT1076" s="41"/>
      <c r="HU1076" s="38"/>
      <c r="HW1076" s="12"/>
      <c r="HX1076" s="39"/>
      <c r="HZ1076" s="16"/>
      <c r="IA1076" s="40"/>
      <c r="IB1076" s="41"/>
      <c r="IC1076" s="38"/>
      <c r="IE1076" s="12"/>
      <c r="IF1076" s="39"/>
      <c r="IH1076" s="16"/>
      <c r="II1076" s="40"/>
      <c r="IJ1076" s="41"/>
      <c r="IK1076" s="38"/>
      <c r="IM1076" s="12"/>
      <c r="IN1076" s="39"/>
      <c r="IP1076" s="16"/>
      <c r="IQ1076" s="40"/>
      <c r="IR1076" s="41"/>
      <c r="IS1076" s="38"/>
      <c r="IU1076" s="12"/>
      <c r="IV1076" s="39"/>
    </row>
    <row r="1077" spans="1:256" s="6" customFormat="1" ht="76.5" customHeight="1">
      <c r="A1077" s="86">
        <v>66</v>
      </c>
      <c r="B1077" s="75" t="s">
        <v>1185</v>
      </c>
      <c r="C1077" s="142">
        <v>182457.01</v>
      </c>
      <c r="D1077" s="142">
        <v>182457.01</v>
      </c>
      <c r="E1077" s="85">
        <v>44183</v>
      </c>
      <c r="F1077" s="302" t="s">
        <v>1160</v>
      </c>
      <c r="G1077" s="75" t="s">
        <v>80</v>
      </c>
      <c r="H1077" s="73"/>
      <c r="I1077" s="23"/>
      <c r="J1077" s="23"/>
      <c r="K1077" s="23"/>
      <c r="L1077" s="41"/>
      <c r="M1077" s="38"/>
      <c r="O1077" s="12"/>
      <c r="P1077" s="39"/>
      <c r="R1077" s="16"/>
      <c r="S1077" s="40"/>
      <c r="T1077" s="41"/>
      <c r="U1077" s="38"/>
      <c r="W1077" s="12"/>
      <c r="X1077" s="39"/>
      <c r="Z1077" s="16"/>
      <c r="AA1077" s="40"/>
      <c r="AB1077" s="41"/>
      <c r="AC1077" s="38"/>
      <c r="AE1077" s="12"/>
      <c r="AF1077" s="39"/>
      <c r="AH1077" s="16"/>
      <c r="AI1077" s="40"/>
      <c r="AJ1077" s="41"/>
      <c r="AK1077" s="38"/>
      <c r="AM1077" s="12"/>
      <c r="AN1077" s="39"/>
      <c r="AP1077" s="16"/>
      <c r="AQ1077" s="40"/>
      <c r="AR1077" s="41"/>
      <c r="AS1077" s="38"/>
      <c r="AU1077" s="12"/>
      <c r="AV1077" s="39"/>
      <c r="AX1077" s="16"/>
      <c r="AY1077" s="40"/>
      <c r="AZ1077" s="41"/>
      <c r="BA1077" s="38"/>
      <c r="BC1077" s="12"/>
      <c r="BD1077" s="39"/>
      <c r="BF1077" s="16"/>
      <c r="BG1077" s="40"/>
      <c r="BH1077" s="41"/>
      <c r="BI1077" s="38"/>
      <c r="BK1077" s="12"/>
      <c r="BL1077" s="39"/>
      <c r="BN1077" s="16"/>
      <c r="BO1077" s="40"/>
      <c r="BP1077" s="41"/>
      <c r="BQ1077" s="38"/>
      <c r="BS1077" s="12"/>
      <c r="BT1077" s="39"/>
      <c r="BV1077" s="16"/>
      <c r="BW1077" s="40"/>
      <c r="BX1077" s="41"/>
      <c r="BY1077" s="38"/>
      <c r="CA1077" s="12"/>
      <c r="CB1077" s="39"/>
      <c r="CD1077" s="16"/>
      <c r="CE1077" s="40"/>
      <c r="CF1077" s="41"/>
      <c r="CG1077" s="38"/>
      <c r="CI1077" s="12"/>
      <c r="CJ1077" s="39"/>
      <c r="CL1077" s="16"/>
      <c r="CM1077" s="40"/>
      <c r="CN1077" s="41"/>
      <c r="CO1077" s="38"/>
      <c r="CQ1077" s="12"/>
      <c r="CR1077" s="39"/>
      <c r="CT1077" s="16"/>
      <c r="CU1077" s="40"/>
      <c r="CV1077" s="41"/>
      <c r="CW1077" s="38"/>
      <c r="CY1077" s="12"/>
      <c r="CZ1077" s="39"/>
      <c r="DB1077" s="16"/>
      <c r="DC1077" s="40"/>
      <c r="DD1077" s="41"/>
      <c r="DE1077" s="38"/>
      <c r="DG1077" s="12"/>
      <c r="DH1077" s="39"/>
      <c r="DJ1077" s="16"/>
      <c r="DK1077" s="40"/>
      <c r="DL1077" s="41"/>
      <c r="DM1077" s="38"/>
      <c r="DO1077" s="12"/>
      <c r="DP1077" s="39"/>
      <c r="DR1077" s="16"/>
      <c r="DS1077" s="40"/>
      <c r="DT1077" s="41"/>
      <c r="DU1077" s="38"/>
      <c r="DW1077" s="12"/>
      <c r="DX1077" s="39"/>
      <c r="DZ1077" s="16"/>
      <c r="EA1077" s="40"/>
      <c r="EB1077" s="41"/>
      <c r="EC1077" s="38"/>
      <c r="EE1077" s="12"/>
      <c r="EF1077" s="39"/>
      <c r="EH1077" s="16"/>
      <c r="EI1077" s="40"/>
      <c r="EJ1077" s="41"/>
      <c r="EK1077" s="38"/>
      <c r="EM1077" s="12"/>
      <c r="EN1077" s="39"/>
      <c r="EP1077" s="16"/>
      <c r="EQ1077" s="40"/>
      <c r="ER1077" s="41"/>
      <c r="ES1077" s="38"/>
      <c r="EU1077" s="12"/>
      <c r="EV1077" s="39"/>
      <c r="EX1077" s="16"/>
      <c r="EY1077" s="40"/>
      <c r="EZ1077" s="41"/>
      <c r="FA1077" s="38"/>
      <c r="FC1077" s="12"/>
      <c r="FD1077" s="39"/>
      <c r="FF1077" s="16"/>
      <c r="FG1077" s="40"/>
      <c r="FH1077" s="41"/>
      <c r="FI1077" s="38"/>
      <c r="FK1077" s="12"/>
      <c r="FL1077" s="39"/>
      <c r="FN1077" s="16"/>
      <c r="FO1077" s="40"/>
      <c r="FP1077" s="41"/>
      <c r="FQ1077" s="38"/>
      <c r="FS1077" s="12"/>
      <c r="FT1077" s="39"/>
      <c r="FV1077" s="16"/>
      <c r="FW1077" s="40"/>
      <c r="FX1077" s="41"/>
      <c r="FY1077" s="38"/>
      <c r="GA1077" s="12"/>
      <c r="GB1077" s="39"/>
      <c r="GD1077" s="16"/>
      <c r="GE1077" s="40"/>
      <c r="GF1077" s="41"/>
      <c r="GG1077" s="38"/>
      <c r="GI1077" s="12"/>
      <c r="GJ1077" s="39"/>
      <c r="GL1077" s="16"/>
      <c r="GM1077" s="40"/>
      <c r="GN1077" s="41"/>
      <c r="GO1077" s="38"/>
      <c r="GQ1077" s="12"/>
      <c r="GR1077" s="39"/>
      <c r="GT1077" s="16"/>
      <c r="GU1077" s="40"/>
      <c r="GV1077" s="41"/>
      <c r="GW1077" s="38"/>
      <c r="GY1077" s="12"/>
      <c r="GZ1077" s="39"/>
      <c r="HB1077" s="16"/>
      <c r="HC1077" s="40"/>
      <c r="HD1077" s="41"/>
      <c r="HE1077" s="38"/>
      <c r="HG1077" s="12"/>
      <c r="HH1077" s="39"/>
      <c r="HJ1077" s="16"/>
      <c r="HK1077" s="40"/>
      <c r="HL1077" s="41"/>
      <c r="HM1077" s="38"/>
      <c r="HO1077" s="12"/>
      <c r="HP1077" s="39"/>
      <c r="HR1077" s="16"/>
      <c r="HS1077" s="40"/>
      <c r="HT1077" s="41"/>
      <c r="HU1077" s="38"/>
      <c r="HW1077" s="12"/>
      <c r="HX1077" s="39"/>
      <c r="HZ1077" s="16"/>
      <c r="IA1077" s="40"/>
      <c r="IB1077" s="41"/>
      <c r="IC1077" s="38"/>
      <c r="IE1077" s="12"/>
      <c r="IF1077" s="39"/>
      <c r="IH1077" s="16"/>
      <c r="II1077" s="40"/>
      <c r="IJ1077" s="41"/>
      <c r="IK1077" s="38"/>
      <c r="IM1077" s="12"/>
      <c r="IN1077" s="39"/>
      <c r="IP1077" s="16"/>
      <c r="IQ1077" s="40"/>
      <c r="IR1077" s="41"/>
      <c r="IS1077" s="38"/>
      <c r="IU1077" s="12"/>
      <c r="IV1077" s="39"/>
    </row>
    <row r="1078" spans="1:256" s="6" customFormat="1" ht="76.5" customHeight="1">
      <c r="A1078" s="86">
        <v>67</v>
      </c>
      <c r="B1078" s="75" t="s">
        <v>1186</v>
      </c>
      <c r="C1078" s="142">
        <v>152240</v>
      </c>
      <c r="D1078" s="142">
        <v>152240</v>
      </c>
      <c r="E1078" s="85">
        <v>44183</v>
      </c>
      <c r="F1078" s="302" t="s">
        <v>1160</v>
      </c>
      <c r="G1078" s="75" t="s">
        <v>80</v>
      </c>
      <c r="H1078" s="73"/>
      <c r="I1078" s="23"/>
      <c r="J1078" s="23"/>
      <c r="K1078" s="23"/>
      <c r="L1078" s="41"/>
      <c r="M1078" s="38"/>
      <c r="O1078" s="12"/>
      <c r="P1078" s="39"/>
      <c r="R1078" s="16"/>
      <c r="S1078" s="40"/>
      <c r="T1078" s="41"/>
      <c r="U1078" s="38"/>
      <c r="W1078" s="12"/>
      <c r="X1078" s="39"/>
      <c r="Z1078" s="16"/>
      <c r="AA1078" s="40"/>
      <c r="AB1078" s="41"/>
      <c r="AC1078" s="38"/>
      <c r="AE1078" s="12"/>
      <c r="AF1078" s="39"/>
      <c r="AH1078" s="16"/>
      <c r="AI1078" s="40"/>
      <c r="AJ1078" s="41"/>
      <c r="AK1078" s="38"/>
      <c r="AM1078" s="12"/>
      <c r="AN1078" s="39"/>
      <c r="AP1078" s="16"/>
      <c r="AQ1078" s="40"/>
      <c r="AR1078" s="41"/>
      <c r="AS1078" s="38"/>
      <c r="AU1078" s="12"/>
      <c r="AV1078" s="39"/>
      <c r="AX1078" s="16"/>
      <c r="AY1078" s="40"/>
      <c r="AZ1078" s="41"/>
      <c r="BA1078" s="38"/>
      <c r="BC1078" s="12"/>
      <c r="BD1078" s="39"/>
      <c r="BF1078" s="16"/>
      <c r="BG1078" s="40"/>
      <c r="BH1078" s="41"/>
      <c r="BI1078" s="38"/>
      <c r="BK1078" s="12"/>
      <c r="BL1078" s="39"/>
      <c r="BN1078" s="16"/>
      <c r="BO1078" s="40"/>
      <c r="BP1078" s="41"/>
      <c r="BQ1078" s="38"/>
      <c r="BS1078" s="12"/>
      <c r="BT1078" s="39"/>
      <c r="BV1078" s="16"/>
      <c r="BW1078" s="40"/>
      <c r="BX1078" s="41"/>
      <c r="BY1078" s="38"/>
      <c r="CA1078" s="12"/>
      <c r="CB1078" s="39"/>
      <c r="CD1078" s="16"/>
      <c r="CE1078" s="40"/>
      <c r="CF1078" s="41"/>
      <c r="CG1078" s="38"/>
      <c r="CI1078" s="12"/>
      <c r="CJ1078" s="39"/>
      <c r="CL1078" s="16"/>
      <c r="CM1078" s="40"/>
      <c r="CN1078" s="41"/>
      <c r="CO1078" s="38"/>
      <c r="CQ1078" s="12"/>
      <c r="CR1078" s="39"/>
      <c r="CT1078" s="16"/>
      <c r="CU1078" s="40"/>
      <c r="CV1078" s="41"/>
      <c r="CW1078" s="38"/>
      <c r="CY1078" s="12"/>
      <c r="CZ1078" s="39"/>
      <c r="DB1078" s="16"/>
      <c r="DC1078" s="40"/>
      <c r="DD1078" s="41"/>
      <c r="DE1078" s="38"/>
      <c r="DG1078" s="12"/>
      <c r="DH1078" s="39"/>
      <c r="DJ1078" s="16"/>
      <c r="DK1078" s="40"/>
      <c r="DL1078" s="41"/>
      <c r="DM1078" s="38"/>
      <c r="DO1078" s="12"/>
      <c r="DP1078" s="39"/>
      <c r="DR1078" s="16"/>
      <c r="DS1078" s="40"/>
      <c r="DT1078" s="41"/>
      <c r="DU1078" s="38"/>
      <c r="DW1078" s="12"/>
      <c r="DX1078" s="39"/>
      <c r="DZ1078" s="16"/>
      <c r="EA1078" s="40"/>
      <c r="EB1078" s="41"/>
      <c r="EC1078" s="38"/>
      <c r="EE1078" s="12"/>
      <c r="EF1078" s="39"/>
      <c r="EH1078" s="16"/>
      <c r="EI1078" s="40"/>
      <c r="EJ1078" s="41"/>
      <c r="EK1078" s="38"/>
      <c r="EM1078" s="12"/>
      <c r="EN1078" s="39"/>
      <c r="EP1078" s="16"/>
      <c r="EQ1078" s="40"/>
      <c r="ER1078" s="41"/>
      <c r="ES1078" s="38"/>
      <c r="EU1078" s="12"/>
      <c r="EV1078" s="39"/>
      <c r="EX1078" s="16"/>
      <c r="EY1078" s="40"/>
      <c r="EZ1078" s="41"/>
      <c r="FA1078" s="38"/>
      <c r="FC1078" s="12"/>
      <c r="FD1078" s="39"/>
      <c r="FF1078" s="16"/>
      <c r="FG1078" s="40"/>
      <c r="FH1078" s="41"/>
      <c r="FI1078" s="38"/>
      <c r="FK1078" s="12"/>
      <c r="FL1078" s="39"/>
      <c r="FN1078" s="16"/>
      <c r="FO1078" s="40"/>
      <c r="FP1078" s="41"/>
      <c r="FQ1078" s="38"/>
      <c r="FS1078" s="12"/>
      <c r="FT1078" s="39"/>
      <c r="FV1078" s="16"/>
      <c r="FW1078" s="40"/>
      <c r="FX1078" s="41"/>
      <c r="FY1078" s="38"/>
      <c r="GA1078" s="12"/>
      <c r="GB1078" s="39"/>
      <c r="GD1078" s="16"/>
      <c r="GE1078" s="40"/>
      <c r="GF1078" s="41"/>
      <c r="GG1078" s="38"/>
      <c r="GI1078" s="12"/>
      <c r="GJ1078" s="39"/>
      <c r="GL1078" s="16"/>
      <c r="GM1078" s="40"/>
      <c r="GN1078" s="41"/>
      <c r="GO1078" s="38"/>
      <c r="GQ1078" s="12"/>
      <c r="GR1078" s="39"/>
      <c r="GT1078" s="16"/>
      <c r="GU1078" s="40"/>
      <c r="GV1078" s="41"/>
      <c r="GW1078" s="38"/>
      <c r="GY1078" s="12"/>
      <c r="GZ1078" s="39"/>
      <c r="HB1078" s="16"/>
      <c r="HC1078" s="40"/>
      <c r="HD1078" s="41"/>
      <c r="HE1078" s="38"/>
      <c r="HG1078" s="12"/>
      <c r="HH1078" s="39"/>
      <c r="HJ1078" s="16"/>
      <c r="HK1078" s="40"/>
      <c r="HL1078" s="41"/>
      <c r="HM1078" s="38"/>
      <c r="HO1078" s="12"/>
      <c r="HP1078" s="39"/>
      <c r="HR1078" s="16"/>
      <c r="HS1078" s="40"/>
      <c r="HT1078" s="41"/>
      <c r="HU1078" s="38"/>
      <c r="HW1078" s="12"/>
      <c r="HX1078" s="39"/>
      <c r="HZ1078" s="16"/>
      <c r="IA1078" s="40"/>
      <c r="IB1078" s="41"/>
      <c r="IC1078" s="38"/>
      <c r="IE1078" s="12"/>
      <c r="IF1078" s="39"/>
      <c r="IH1078" s="16"/>
      <c r="II1078" s="40"/>
      <c r="IJ1078" s="41"/>
      <c r="IK1078" s="38"/>
      <c r="IM1078" s="12"/>
      <c r="IN1078" s="39"/>
      <c r="IP1078" s="16"/>
      <c r="IQ1078" s="40"/>
      <c r="IR1078" s="41"/>
      <c r="IS1078" s="38"/>
      <c r="IU1078" s="12"/>
      <c r="IV1078" s="39"/>
    </row>
    <row r="1079" spans="1:256" s="6" customFormat="1" ht="76.5" customHeight="1">
      <c r="A1079" s="86">
        <v>68</v>
      </c>
      <c r="B1079" s="75" t="s">
        <v>1187</v>
      </c>
      <c r="C1079" s="142">
        <v>80820</v>
      </c>
      <c r="D1079" s="142">
        <v>80820</v>
      </c>
      <c r="E1079" s="85">
        <v>44183</v>
      </c>
      <c r="F1079" s="302" t="s">
        <v>1160</v>
      </c>
      <c r="G1079" s="75" t="s">
        <v>80</v>
      </c>
      <c r="H1079" s="73"/>
      <c r="I1079" s="23"/>
      <c r="J1079" s="23"/>
      <c r="K1079" s="23"/>
      <c r="L1079" s="41"/>
      <c r="M1079" s="38"/>
      <c r="O1079" s="12"/>
      <c r="P1079" s="39"/>
      <c r="R1079" s="16"/>
      <c r="S1079" s="40"/>
      <c r="T1079" s="41"/>
      <c r="U1079" s="38"/>
      <c r="W1079" s="12"/>
      <c r="X1079" s="39"/>
      <c r="Z1079" s="16"/>
      <c r="AA1079" s="40"/>
      <c r="AB1079" s="41"/>
      <c r="AC1079" s="38"/>
      <c r="AE1079" s="12"/>
      <c r="AF1079" s="39"/>
      <c r="AH1079" s="16"/>
      <c r="AI1079" s="40"/>
      <c r="AJ1079" s="41"/>
      <c r="AK1079" s="38"/>
      <c r="AM1079" s="12"/>
      <c r="AN1079" s="39"/>
      <c r="AP1079" s="16"/>
      <c r="AQ1079" s="40"/>
      <c r="AR1079" s="41"/>
      <c r="AS1079" s="38"/>
      <c r="AU1079" s="12"/>
      <c r="AV1079" s="39"/>
      <c r="AX1079" s="16"/>
      <c r="AY1079" s="40"/>
      <c r="AZ1079" s="41"/>
      <c r="BA1079" s="38"/>
      <c r="BC1079" s="12"/>
      <c r="BD1079" s="39"/>
      <c r="BF1079" s="16"/>
      <c r="BG1079" s="40"/>
      <c r="BH1079" s="41"/>
      <c r="BI1079" s="38"/>
      <c r="BK1079" s="12"/>
      <c r="BL1079" s="39"/>
      <c r="BN1079" s="16"/>
      <c r="BO1079" s="40"/>
      <c r="BP1079" s="41"/>
      <c r="BQ1079" s="38"/>
      <c r="BS1079" s="12"/>
      <c r="BT1079" s="39"/>
      <c r="BV1079" s="16"/>
      <c r="BW1079" s="40"/>
      <c r="BX1079" s="41"/>
      <c r="BY1079" s="38"/>
      <c r="CA1079" s="12"/>
      <c r="CB1079" s="39"/>
      <c r="CD1079" s="16"/>
      <c r="CE1079" s="40"/>
      <c r="CF1079" s="41"/>
      <c r="CG1079" s="38"/>
      <c r="CI1079" s="12"/>
      <c r="CJ1079" s="39"/>
      <c r="CL1079" s="16"/>
      <c r="CM1079" s="40"/>
      <c r="CN1079" s="41"/>
      <c r="CO1079" s="38"/>
      <c r="CQ1079" s="12"/>
      <c r="CR1079" s="39"/>
      <c r="CT1079" s="16"/>
      <c r="CU1079" s="40"/>
      <c r="CV1079" s="41"/>
      <c r="CW1079" s="38"/>
      <c r="CY1079" s="12"/>
      <c r="CZ1079" s="39"/>
      <c r="DB1079" s="16"/>
      <c r="DC1079" s="40"/>
      <c r="DD1079" s="41"/>
      <c r="DE1079" s="38"/>
      <c r="DG1079" s="12"/>
      <c r="DH1079" s="39"/>
      <c r="DJ1079" s="16"/>
      <c r="DK1079" s="40"/>
      <c r="DL1079" s="41"/>
      <c r="DM1079" s="38"/>
      <c r="DO1079" s="12"/>
      <c r="DP1079" s="39"/>
      <c r="DR1079" s="16"/>
      <c r="DS1079" s="40"/>
      <c r="DT1079" s="41"/>
      <c r="DU1079" s="38"/>
      <c r="DW1079" s="12"/>
      <c r="DX1079" s="39"/>
      <c r="DZ1079" s="16"/>
      <c r="EA1079" s="40"/>
      <c r="EB1079" s="41"/>
      <c r="EC1079" s="38"/>
      <c r="EE1079" s="12"/>
      <c r="EF1079" s="39"/>
      <c r="EH1079" s="16"/>
      <c r="EI1079" s="40"/>
      <c r="EJ1079" s="41"/>
      <c r="EK1079" s="38"/>
      <c r="EM1079" s="12"/>
      <c r="EN1079" s="39"/>
      <c r="EP1079" s="16"/>
      <c r="EQ1079" s="40"/>
      <c r="ER1079" s="41"/>
      <c r="ES1079" s="38"/>
      <c r="EU1079" s="12"/>
      <c r="EV1079" s="39"/>
      <c r="EX1079" s="16"/>
      <c r="EY1079" s="40"/>
      <c r="EZ1079" s="41"/>
      <c r="FA1079" s="38"/>
      <c r="FC1079" s="12"/>
      <c r="FD1079" s="39"/>
      <c r="FF1079" s="16"/>
      <c r="FG1079" s="40"/>
      <c r="FH1079" s="41"/>
      <c r="FI1079" s="38"/>
      <c r="FK1079" s="12"/>
      <c r="FL1079" s="39"/>
      <c r="FN1079" s="16"/>
      <c r="FO1079" s="40"/>
      <c r="FP1079" s="41"/>
      <c r="FQ1079" s="38"/>
      <c r="FS1079" s="12"/>
      <c r="FT1079" s="39"/>
      <c r="FV1079" s="16"/>
      <c r="FW1079" s="40"/>
      <c r="FX1079" s="41"/>
      <c r="FY1079" s="38"/>
      <c r="GA1079" s="12"/>
      <c r="GB1079" s="39"/>
      <c r="GD1079" s="16"/>
      <c r="GE1079" s="40"/>
      <c r="GF1079" s="41"/>
      <c r="GG1079" s="38"/>
      <c r="GI1079" s="12"/>
      <c r="GJ1079" s="39"/>
      <c r="GL1079" s="16"/>
      <c r="GM1079" s="40"/>
      <c r="GN1079" s="41"/>
      <c r="GO1079" s="38"/>
      <c r="GQ1079" s="12"/>
      <c r="GR1079" s="39"/>
      <c r="GT1079" s="16"/>
      <c r="GU1079" s="40"/>
      <c r="GV1079" s="41"/>
      <c r="GW1079" s="38"/>
      <c r="GY1079" s="12"/>
      <c r="GZ1079" s="39"/>
      <c r="HB1079" s="16"/>
      <c r="HC1079" s="40"/>
      <c r="HD1079" s="41"/>
      <c r="HE1079" s="38"/>
      <c r="HG1079" s="12"/>
      <c r="HH1079" s="39"/>
      <c r="HJ1079" s="16"/>
      <c r="HK1079" s="40"/>
      <c r="HL1079" s="41"/>
      <c r="HM1079" s="38"/>
      <c r="HO1079" s="12"/>
      <c r="HP1079" s="39"/>
      <c r="HR1079" s="16"/>
      <c r="HS1079" s="40"/>
      <c r="HT1079" s="41"/>
      <c r="HU1079" s="38"/>
      <c r="HW1079" s="12"/>
      <c r="HX1079" s="39"/>
      <c r="HZ1079" s="16"/>
      <c r="IA1079" s="40"/>
      <c r="IB1079" s="41"/>
      <c r="IC1079" s="38"/>
      <c r="IE1079" s="12"/>
      <c r="IF1079" s="39"/>
      <c r="IH1079" s="16"/>
      <c r="II1079" s="40"/>
      <c r="IJ1079" s="41"/>
      <c r="IK1079" s="38"/>
      <c r="IM1079" s="12"/>
      <c r="IN1079" s="39"/>
      <c r="IP1079" s="16"/>
      <c r="IQ1079" s="40"/>
      <c r="IR1079" s="41"/>
      <c r="IS1079" s="38"/>
      <c r="IU1079" s="12"/>
      <c r="IV1079" s="39"/>
    </row>
    <row r="1080" spans="1:256" s="6" customFormat="1" ht="76.5" customHeight="1">
      <c r="A1080" s="86">
        <v>69</v>
      </c>
      <c r="B1080" s="75" t="s">
        <v>1188</v>
      </c>
      <c r="C1080" s="142">
        <v>32715</v>
      </c>
      <c r="D1080" s="142">
        <v>32715</v>
      </c>
      <c r="E1080" s="85">
        <v>44183</v>
      </c>
      <c r="F1080" s="302" t="s">
        <v>1160</v>
      </c>
      <c r="G1080" s="75" t="s">
        <v>80</v>
      </c>
      <c r="H1080" s="73"/>
      <c r="I1080" s="23"/>
      <c r="J1080" s="23"/>
      <c r="K1080" s="23"/>
      <c r="L1080" s="41"/>
      <c r="M1080" s="38"/>
      <c r="O1080" s="12"/>
      <c r="P1080" s="39"/>
      <c r="R1080" s="16"/>
      <c r="S1080" s="40"/>
      <c r="T1080" s="41"/>
      <c r="U1080" s="38"/>
      <c r="W1080" s="12"/>
      <c r="X1080" s="39"/>
      <c r="Z1080" s="16"/>
      <c r="AA1080" s="40"/>
      <c r="AB1080" s="41"/>
      <c r="AC1080" s="38"/>
      <c r="AE1080" s="12"/>
      <c r="AF1080" s="39"/>
      <c r="AH1080" s="16"/>
      <c r="AI1080" s="40"/>
      <c r="AJ1080" s="41"/>
      <c r="AK1080" s="38"/>
      <c r="AM1080" s="12"/>
      <c r="AN1080" s="39"/>
      <c r="AP1080" s="16"/>
      <c r="AQ1080" s="40"/>
      <c r="AR1080" s="41"/>
      <c r="AS1080" s="38"/>
      <c r="AU1080" s="12"/>
      <c r="AV1080" s="39"/>
      <c r="AX1080" s="16"/>
      <c r="AY1080" s="40"/>
      <c r="AZ1080" s="41"/>
      <c r="BA1080" s="38"/>
      <c r="BC1080" s="12"/>
      <c r="BD1080" s="39"/>
      <c r="BF1080" s="16"/>
      <c r="BG1080" s="40"/>
      <c r="BH1080" s="41"/>
      <c r="BI1080" s="38"/>
      <c r="BK1080" s="12"/>
      <c r="BL1080" s="39"/>
      <c r="BN1080" s="16"/>
      <c r="BO1080" s="40"/>
      <c r="BP1080" s="41"/>
      <c r="BQ1080" s="38"/>
      <c r="BS1080" s="12"/>
      <c r="BT1080" s="39"/>
      <c r="BV1080" s="16"/>
      <c r="BW1080" s="40"/>
      <c r="BX1080" s="41"/>
      <c r="BY1080" s="38"/>
      <c r="CA1080" s="12"/>
      <c r="CB1080" s="39"/>
      <c r="CD1080" s="16"/>
      <c r="CE1080" s="40"/>
      <c r="CF1080" s="41"/>
      <c r="CG1080" s="38"/>
      <c r="CI1080" s="12"/>
      <c r="CJ1080" s="39"/>
      <c r="CL1080" s="16"/>
      <c r="CM1080" s="40"/>
      <c r="CN1080" s="41"/>
      <c r="CO1080" s="38"/>
      <c r="CQ1080" s="12"/>
      <c r="CR1080" s="39"/>
      <c r="CT1080" s="16"/>
      <c r="CU1080" s="40"/>
      <c r="CV1080" s="41"/>
      <c r="CW1080" s="38"/>
      <c r="CY1080" s="12"/>
      <c r="CZ1080" s="39"/>
      <c r="DB1080" s="16"/>
      <c r="DC1080" s="40"/>
      <c r="DD1080" s="41"/>
      <c r="DE1080" s="38"/>
      <c r="DG1080" s="12"/>
      <c r="DH1080" s="39"/>
      <c r="DJ1080" s="16"/>
      <c r="DK1080" s="40"/>
      <c r="DL1080" s="41"/>
      <c r="DM1080" s="38"/>
      <c r="DO1080" s="12"/>
      <c r="DP1080" s="39"/>
      <c r="DR1080" s="16"/>
      <c r="DS1080" s="40"/>
      <c r="DT1080" s="41"/>
      <c r="DU1080" s="38"/>
      <c r="DW1080" s="12"/>
      <c r="DX1080" s="39"/>
      <c r="DZ1080" s="16"/>
      <c r="EA1080" s="40"/>
      <c r="EB1080" s="41"/>
      <c r="EC1080" s="38"/>
      <c r="EE1080" s="12"/>
      <c r="EF1080" s="39"/>
      <c r="EH1080" s="16"/>
      <c r="EI1080" s="40"/>
      <c r="EJ1080" s="41"/>
      <c r="EK1080" s="38"/>
      <c r="EM1080" s="12"/>
      <c r="EN1080" s="39"/>
      <c r="EP1080" s="16"/>
      <c r="EQ1080" s="40"/>
      <c r="ER1080" s="41"/>
      <c r="ES1080" s="38"/>
      <c r="EU1080" s="12"/>
      <c r="EV1080" s="39"/>
      <c r="EX1080" s="16"/>
      <c r="EY1080" s="40"/>
      <c r="EZ1080" s="41"/>
      <c r="FA1080" s="38"/>
      <c r="FC1080" s="12"/>
      <c r="FD1080" s="39"/>
      <c r="FF1080" s="16"/>
      <c r="FG1080" s="40"/>
      <c r="FH1080" s="41"/>
      <c r="FI1080" s="38"/>
      <c r="FK1080" s="12"/>
      <c r="FL1080" s="39"/>
      <c r="FN1080" s="16"/>
      <c r="FO1080" s="40"/>
      <c r="FP1080" s="41"/>
      <c r="FQ1080" s="38"/>
      <c r="FS1080" s="12"/>
      <c r="FT1080" s="39"/>
      <c r="FV1080" s="16"/>
      <c r="FW1080" s="40"/>
      <c r="FX1080" s="41"/>
      <c r="FY1080" s="38"/>
      <c r="GA1080" s="12"/>
      <c r="GB1080" s="39"/>
      <c r="GD1080" s="16"/>
      <c r="GE1080" s="40"/>
      <c r="GF1080" s="41"/>
      <c r="GG1080" s="38"/>
      <c r="GI1080" s="12"/>
      <c r="GJ1080" s="39"/>
      <c r="GL1080" s="16"/>
      <c r="GM1080" s="40"/>
      <c r="GN1080" s="41"/>
      <c r="GO1080" s="38"/>
      <c r="GQ1080" s="12"/>
      <c r="GR1080" s="39"/>
      <c r="GT1080" s="16"/>
      <c r="GU1080" s="40"/>
      <c r="GV1080" s="41"/>
      <c r="GW1080" s="38"/>
      <c r="GY1080" s="12"/>
      <c r="GZ1080" s="39"/>
      <c r="HB1080" s="16"/>
      <c r="HC1080" s="40"/>
      <c r="HD1080" s="41"/>
      <c r="HE1080" s="38"/>
      <c r="HG1080" s="12"/>
      <c r="HH1080" s="39"/>
      <c r="HJ1080" s="16"/>
      <c r="HK1080" s="40"/>
      <c r="HL1080" s="41"/>
      <c r="HM1080" s="38"/>
      <c r="HO1080" s="12"/>
      <c r="HP1080" s="39"/>
      <c r="HR1080" s="16"/>
      <c r="HS1080" s="40"/>
      <c r="HT1080" s="41"/>
      <c r="HU1080" s="38"/>
      <c r="HW1080" s="12"/>
      <c r="HX1080" s="39"/>
      <c r="HZ1080" s="16"/>
      <c r="IA1080" s="40"/>
      <c r="IB1080" s="41"/>
      <c r="IC1080" s="38"/>
      <c r="IE1080" s="12"/>
      <c r="IF1080" s="39"/>
      <c r="IH1080" s="16"/>
      <c r="II1080" s="40"/>
      <c r="IJ1080" s="41"/>
      <c r="IK1080" s="38"/>
      <c r="IM1080" s="12"/>
      <c r="IN1080" s="39"/>
      <c r="IP1080" s="16"/>
      <c r="IQ1080" s="40"/>
      <c r="IR1080" s="41"/>
      <c r="IS1080" s="38"/>
      <c r="IU1080" s="12"/>
      <c r="IV1080" s="39"/>
    </row>
    <row r="1081" spans="1:256" s="6" customFormat="1" ht="76.5" customHeight="1">
      <c r="A1081" s="86">
        <v>70</v>
      </c>
      <c r="B1081" s="75" t="s">
        <v>1189</v>
      </c>
      <c r="C1081" s="142">
        <v>87830</v>
      </c>
      <c r="D1081" s="142">
        <v>87830</v>
      </c>
      <c r="E1081" s="85">
        <v>44183</v>
      </c>
      <c r="F1081" s="302" t="s">
        <v>1160</v>
      </c>
      <c r="G1081" s="75" t="s">
        <v>80</v>
      </c>
      <c r="H1081" s="73"/>
      <c r="I1081" s="23"/>
      <c r="J1081" s="23"/>
      <c r="K1081" s="23"/>
      <c r="L1081" s="41"/>
      <c r="M1081" s="38"/>
      <c r="O1081" s="12"/>
      <c r="P1081" s="39"/>
      <c r="R1081" s="16"/>
      <c r="S1081" s="40"/>
      <c r="T1081" s="41"/>
      <c r="U1081" s="38"/>
      <c r="W1081" s="12"/>
      <c r="X1081" s="39"/>
      <c r="Z1081" s="16"/>
      <c r="AA1081" s="40"/>
      <c r="AB1081" s="41"/>
      <c r="AC1081" s="38"/>
      <c r="AE1081" s="12"/>
      <c r="AF1081" s="39"/>
      <c r="AH1081" s="16"/>
      <c r="AI1081" s="40"/>
      <c r="AJ1081" s="41"/>
      <c r="AK1081" s="38"/>
      <c r="AM1081" s="12"/>
      <c r="AN1081" s="39"/>
      <c r="AP1081" s="16"/>
      <c r="AQ1081" s="40"/>
      <c r="AR1081" s="41"/>
      <c r="AS1081" s="38"/>
      <c r="AU1081" s="12"/>
      <c r="AV1081" s="39"/>
      <c r="AX1081" s="16"/>
      <c r="AY1081" s="40"/>
      <c r="AZ1081" s="41"/>
      <c r="BA1081" s="38"/>
      <c r="BC1081" s="12"/>
      <c r="BD1081" s="39"/>
      <c r="BF1081" s="16"/>
      <c r="BG1081" s="40"/>
      <c r="BH1081" s="41"/>
      <c r="BI1081" s="38"/>
      <c r="BK1081" s="12"/>
      <c r="BL1081" s="39"/>
      <c r="BN1081" s="16"/>
      <c r="BO1081" s="40"/>
      <c r="BP1081" s="41"/>
      <c r="BQ1081" s="38"/>
      <c r="BS1081" s="12"/>
      <c r="BT1081" s="39"/>
      <c r="BV1081" s="16"/>
      <c r="BW1081" s="40"/>
      <c r="BX1081" s="41"/>
      <c r="BY1081" s="38"/>
      <c r="CA1081" s="12"/>
      <c r="CB1081" s="39"/>
      <c r="CD1081" s="16"/>
      <c r="CE1081" s="40"/>
      <c r="CF1081" s="41"/>
      <c r="CG1081" s="38"/>
      <c r="CI1081" s="12"/>
      <c r="CJ1081" s="39"/>
      <c r="CL1081" s="16"/>
      <c r="CM1081" s="40"/>
      <c r="CN1081" s="41"/>
      <c r="CO1081" s="38"/>
      <c r="CQ1081" s="12"/>
      <c r="CR1081" s="39"/>
      <c r="CT1081" s="16"/>
      <c r="CU1081" s="40"/>
      <c r="CV1081" s="41"/>
      <c r="CW1081" s="38"/>
      <c r="CY1081" s="12"/>
      <c r="CZ1081" s="39"/>
      <c r="DB1081" s="16"/>
      <c r="DC1081" s="40"/>
      <c r="DD1081" s="41"/>
      <c r="DE1081" s="38"/>
      <c r="DG1081" s="12"/>
      <c r="DH1081" s="39"/>
      <c r="DJ1081" s="16"/>
      <c r="DK1081" s="40"/>
      <c r="DL1081" s="41"/>
      <c r="DM1081" s="38"/>
      <c r="DO1081" s="12"/>
      <c r="DP1081" s="39"/>
      <c r="DR1081" s="16"/>
      <c r="DS1081" s="40"/>
      <c r="DT1081" s="41"/>
      <c r="DU1081" s="38"/>
      <c r="DW1081" s="12"/>
      <c r="DX1081" s="39"/>
      <c r="DZ1081" s="16"/>
      <c r="EA1081" s="40"/>
      <c r="EB1081" s="41"/>
      <c r="EC1081" s="38"/>
      <c r="EE1081" s="12"/>
      <c r="EF1081" s="39"/>
      <c r="EH1081" s="16"/>
      <c r="EI1081" s="40"/>
      <c r="EJ1081" s="41"/>
      <c r="EK1081" s="38"/>
      <c r="EM1081" s="12"/>
      <c r="EN1081" s="39"/>
      <c r="EP1081" s="16"/>
      <c r="EQ1081" s="40"/>
      <c r="ER1081" s="41"/>
      <c r="ES1081" s="38"/>
      <c r="EU1081" s="12"/>
      <c r="EV1081" s="39"/>
      <c r="EX1081" s="16"/>
      <c r="EY1081" s="40"/>
      <c r="EZ1081" s="41"/>
      <c r="FA1081" s="38"/>
      <c r="FC1081" s="12"/>
      <c r="FD1081" s="39"/>
      <c r="FF1081" s="16"/>
      <c r="FG1081" s="40"/>
      <c r="FH1081" s="41"/>
      <c r="FI1081" s="38"/>
      <c r="FK1081" s="12"/>
      <c r="FL1081" s="39"/>
      <c r="FN1081" s="16"/>
      <c r="FO1081" s="40"/>
      <c r="FP1081" s="41"/>
      <c r="FQ1081" s="38"/>
      <c r="FS1081" s="12"/>
      <c r="FT1081" s="39"/>
      <c r="FV1081" s="16"/>
      <c r="FW1081" s="40"/>
      <c r="FX1081" s="41"/>
      <c r="FY1081" s="38"/>
      <c r="GA1081" s="12"/>
      <c r="GB1081" s="39"/>
      <c r="GD1081" s="16"/>
      <c r="GE1081" s="40"/>
      <c r="GF1081" s="41"/>
      <c r="GG1081" s="38"/>
      <c r="GI1081" s="12"/>
      <c r="GJ1081" s="39"/>
      <c r="GL1081" s="16"/>
      <c r="GM1081" s="40"/>
      <c r="GN1081" s="41"/>
      <c r="GO1081" s="38"/>
      <c r="GQ1081" s="12"/>
      <c r="GR1081" s="39"/>
      <c r="GT1081" s="16"/>
      <c r="GU1081" s="40"/>
      <c r="GV1081" s="41"/>
      <c r="GW1081" s="38"/>
      <c r="GY1081" s="12"/>
      <c r="GZ1081" s="39"/>
      <c r="HB1081" s="16"/>
      <c r="HC1081" s="40"/>
      <c r="HD1081" s="41"/>
      <c r="HE1081" s="38"/>
      <c r="HG1081" s="12"/>
      <c r="HH1081" s="39"/>
      <c r="HJ1081" s="16"/>
      <c r="HK1081" s="40"/>
      <c r="HL1081" s="41"/>
      <c r="HM1081" s="38"/>
      <c r="HO1081" s="12"/>
      <c r="HP1081" s="39"/>
      <c r="HR1081" s="16"/>
      <c r="HS1081" s="40"/>
      <c r="HT1081" s="41"/>
      <c r="HU1081" s="38"/>
      <c r="HW1081" s="12"/>
      <c r="HX1081" s="39"/>
      <c r="HZ1081" s="16"/>
      <c r="IA1081" s="40"/>
      <c r="IB1081" s="41"/>
      <c r="IC1081" s="38"/>
      <c r="IE1081" s="12"/>
      <c r="IF1081" s="39"/>
      <c r="IH1081" s="16"/>
      <c r="II1081" s="40"/>
      <c r="IJ1081" s="41"/>
      <c r="IK1081" s="38"/>
      <c r="IM1081" s="12"/>
      <c r="IN1081" s="39"/>
      <c r="IP1081" s="16"/>
      <c r="IQ1081" s="40"/>
      <c r="IR1081" s="41"/>
      <c r="IS1081" s="38"/>
      <c r="IU1081" s="12"/>
      <c r="IV1081" s="39"/>
    </row>
    <row r="1082" spans="1:256" s="6" customFormat="1" ht="76.5" customHeight="1">
      <c r="A1082" s="86">
        <v>71</v>
      </c>
      <c r="B1082" s="75" t="s">
        <v>1190</v>
      </c>
      <c r="C1082" s="142">
        <v>21047</v>
      </c>
      <c r="D1082" s="142">
        <v>21047</v>
      </c>
      <c r="E1082" s="85">
        <v>44183</v>
      </c>
      <c r="F1082" s="302" t="s">
        <v>1160</v>
      </c>
      <c r="G1082" s="75" t="s">
        <v>80</v>
      </c>
      <c r="H1082" s="73"/>
      <c r="I1082" s="23"/>
      <c r="J1082" s="23"/>
      <c r="K1082" s="23"/>
      <c r="L1082" s="41"/>
      <c r="M1082" s="38"/>
      <c r="O1082" s="12"/>
      <c r="P1082" s="39"/>
      <c r="R1082" s="16"/>
      <c r="S1082" s="40"/>
      <c r="T1082" s="41"/>
      <c r="U1082" s="38"/>
      <c r="W1082" s="12"/>
      <c r="X1082" s="39"/>
      <c r="Z1082" s="16"/>
      <c r="AA1082" s="40"/>
      <c r="AB1082" s="41"/>
      <c r="AC1082" s="38"/>
      <c r="AE1082" s="12"/>
      <c r="AF1082" s="39"/>
      <c r="AH1082" s="16"/>
      <c r="AI1082" s="40"/>
      <c r="AJ1082" s="41"/>
      <c r="AK1082" s="38"/>
      <c r="AM1082" s="12"/>
      <c r="AN1082" s="39"/>
      <c r="AP1082" s="16"/>
      <c r="AQ1082" s="40"/>
      <c r="AR1082" s="41"/>
      <c r="AS1082" s="38"/>
      <c r="AU1082" s="12"/>
      <c r="AV1082" s="39"/>
      <c r="AX1082" s="16"/>
      <c r="AY1082" s="40"/>
      <c r="AZ1082" s="41"/>
      <c r="BA1082" s="38"/>
      <c r="BC1082" s="12"/>
      <c r="BD1082" s="39"/>
      <c r="BF1082" s="16"/>
      <c r="BG1082" s="40"/>
      <c r="BH1082" s="41"/>
      <c r="BI1082" s="38"/>
      <c r="BK1082" s="12"/>
      <c r="BL1082" s="39"/>
      <c r="BN1082" s="16"/>
      <c r="BO1082" s="40"/>
      <c r="BP1082" s="41"/>
      <c r="BQ1082" s="38"/>
      <c r="BS1082" s="12"/>
      <c r="BT1082" s="39"/>
      <c r="BV1082" s="16"/>
      <c r="BW1082" s="40"/>
      <c r="BX1082" s="41"/>
      <c r="BY1082" s="38"/>
      <c r="CA1082" s="12"/>
      <c r="CB1082" s="39"/>
      <c r="CD1082" s="16"/>
      <c r="CE1082" s="40"/>
      <c r="CF1082" s="41"/>
      <c r="CG1082" s="38"/>
      <c r="CI1082" s="12"/>
      <c r="CJ1082" s="39"/>
      <c r="CL1082" s="16"/>
      <c r="CM1082" s="40"/>
      <c r="CN1082" s="41"/>
      <c r="CO1082" s="38"/>
      <c r="CQ1082" s="12"/>
      <c r="CR1082" s="39"/>
      <c r="CT1082" s="16"/>
      <c r="CU1082" s="40"/>
      <c r="CV1082" s="41"/>
      <c r="CW1082" s="38"/>
      <c r="CY1082" s="12"/>
      <c r="CZ1082" s="39"/>
      <c r="DB1082" s="16"/>
      <c r="DC1082" s="40"/>
      <c r="DD1082" s="41"/>
      <c r="DE1082" s="38"/>
      <c r="DG1082" s="12"/>
      <c r="DH1082" s="39"/>
      <c r="DJ1082" s="16"/>
      <c r="DK1082" s="40"/>
      <c r="DL1082" s="41"/>
      <c r="DM1082" s="38"/>
      <c r="DO1082" s="12"/>
      <c r="DP1082" s="39"/>
      <c r="DR1082" s="16"/>
      <c r="DS1082" s="40"/>
      <c r="DT1082" s="41"/>
      <c r="DU1082" s="38"/>
      <c r="DW1082" s="12"/>
      <c r="DX1082" s="39"/>
      <c r="DZ1082" s="16"/>
      <c r="EA1082" s="40"/>
      <c r="EB1082" s="41"/>
      <c r="EC1082" s="38"/>
      <c r="EE1082" s="12"/>
      <c r="EF1082" s="39"/>
      <c r="EH1082" s="16"/>
      <c r="EI1082" s="40"/>
      <c r="EJ1082" s="41"/>
      <c r="EK1082" s="38"/>
      <c r="EM1082" s="12"/>
      <c r="EN1082" s="39"/>
      <c r="EP1082" s="16"/>
      <c r="EQ1082" s="40"/>
      <c r="ER1082" s="41"/>
      <c r="ES1082" s="38"/>
      <c r="EU1082" s="12"/>
      <c r="EV1082" s="39"/>
      <c r="EX1082" s="16"/>
      <c r="EY1082" s="40"/>
      <c r="EZ1082" s="41"/>
      <c r="FA1082" s="38"/>
      <c r="FC1082" s="12"/>
      <c r="FD1082" s="39"/>
      <c r="FF1082" s="16"/>
      <c r="FG1082" s="40"/>
      <c r="FH1082" s="41"/>
      <c r="FI1082" s="38"/>
      <c r="FK1082" s="12"/>
      <c r="FL1082" s="39"/>
      <c r="FN1082" s="16"/>
      <c r="FO1082" s="40"/>
      <c r="FP1082" s="41"/>
      <c r="FQ1082" s="38"/>
      <c r="FS1082" s="12"/>
      <c r="FT1082" s="39"/>
      <c r="FV1082" s="16"/>
      <c r="FW1082" s="40"/>
      <c r="FX1082" s="41"/>
      <c r="FY1082" s="38"/>
      <c r="GA1082" s="12"/>
      <c r="GB1082" s="39"/>
      <c r="GD1082" s="16"/>
      <c r="GE1082" s="40"/>
      <c r="GF1082" s="41"/>
      <c r="GG1082" s="38"/>
      <c r="GI1082" s="12"/>
      <c r="GJ1082" s="39"/>
      <c r="GL1082" s="16"/>
      <c r="GM1082" s="40"/>
      <c r="GN1082" s="41"/>
      <c r="GO1082" s="38"/>
      <c r="GQ1082" s="12"/>
      <c r="GR1082" s="39"/>
      <c r="GT1082" s="16"/>
      <c r="GU1082" s="40"/>
      <c r="GV1082" s="41"/>
      <c r="GW1082" s="38"/>
      <c r="GY1082" s="12"/>
      <c r="GZ1082" s="39"/>
      <c r="HB1082" s="16"/>
      <c r="HC1082" s="40"/>
      <c r="HD1082" s="41"/>
      <c r="HE1082" s="38"/>
      <c r="HG1082" s="12"/>
      <c r="HH1082" s="39"/>
      <c r="HJ1082" s="16"/>
      <c r="HK1082" s="40"/>
      <c r="HL1082" s="41"/>
      <c r="HM1082" s="38"/>
      <c r="HO1082" s="12"/>
      <c r="HP1082" s="39"/>
      <c r="HR1082" s="16"/>
      <c r="HS1082" s="40"/>
      <c r="HT1082" s="41"/>
      <c r="HU1082" s="38"/>
      <c r="HW1082" s="12"/>
      <c r="HX1082" s="39"/>
      <c r="HZ1082" s="16"/>
      <c r="IA1082" s="40"/>
      <c r="IB1082" s="41"/>
      <c r="IC1082" s="38"/>
      <c r="IE1082" s="12"/>
      <c r="IF1082" s="39"/>
      <c r="IH1082" s="16"/>
      <c r="II1082" s="40"/>
      <c r="IJ1082" s="41"/>
      <c r="IK1082" s="38"/>
      <c r="IM1082" s="12"/>
      <c r="IN1082" s="39"/>
      <c r="IP1082" s="16"/>
      <c r="IQ1082" s="40"/>
      <c r="IR1082" s="41"/>
      <c r="IS1082" s="38"/>
      <c r="IU1082" s="12"/>
      <c r="IV1082" s="39"/>
    </row>
    <row r="1083" spans="1:256" s="6" customFormat="1" ht="76.5" customHeight="1">
      <c r="A1083" s="86">
        <v>72</v>
      </c>
      <c r="B1083" s="75" t="s">
        <v>1191</v>
      </c>
      <c r="C1083" s="142">
        <v>11698</v>
      </c>
      <c r="D1083" s="142">
        <v>11698</v>
      </c>
      <c r="E1083" s="85">
        <v>44183</v>
      </c>
      <c r="F1083" s="302" t="s">
        <v>1160</v>
      </c>
      <c r="G1083" s="75" t="s">
        <v>80</v>
      </c>
      <c r="H1083" s="73"/>
      <c r="I1083" s="23"/>
      <c r="J1083" s="23"/>
      <c r="K1083" s="23"/>
      <c r="L1083" s="41"/>
      <c r="M1083" s="38"/>
      <c r="O1083" s="12"/>
      <c r="P1083" s="39"/>
      <c r="R1083" s="16"/>
      <c r="S1083" s="40"/>
      <c r="T1083" s="41"/>
      <c r="U1083" s="38"/>
      <c r="W1083" s="12"/>
      <c r="X1083" s="39"/>
      <c r="Z1083" s="16"/>
      <c r="AA1083" s="40"/>
      <c r="AB1083" s="41"/>
      <c r="AC1083" s="38"/>
      <c r="AE1083" s="12"/>
      <c r="AF1083" s="39"/>
      <c r="AH1083" s="16"/>
      <c r="AI1083" s="40"/>
      <c r="AJ1083" s="41"/>
      <c r="AK1083" s="38"/>
      <c r="AM1083" s="12"/>
      <c r="AN1083" s="39"/>
      <c r="AP1083" s="16"/>
      <c r="AQ1083" s="40"/>
      <c r="AR1083" s="41"/>
      <c r="AS1083" s="38"/>
      <c r="AU1083" s="12"/>
      <c r="AV1083" s="39"/>
      <c r="AX1083" s="16"/>
      <c r="AY1083" s="40"/>
      <c r="AZ1083" s="41"/>
      <c r="BA1083" s="38"/>
      <c r="BC1083" s="12"/>
      <c r="BD1083" s="39"/>
      <c r="BF1083" s="16"/>
      <c r="BG1083" s="40"/>
      <c r="BH1083" s="41"/>
      <c r="BI1083" s="38"/>
      <c r="BK1083" s="12"/>
      <c r="BL1083" s="39"/>
      <c r="BN1083" s="16"/>
      <c r="BO1083" s="40"/>
      <c r="BP1083" s="41"/>
      <c r="BQ1083" s="38"/>
      <c r="BS1083" s="12"/>
      <c r="BT1083" s="39"/>
      <c r="BV1083" s="16"/>
      <c r="BW1083" s="40"/>
      <c r="BX1083" s="41"/>
      <c r="BY1083" s="38"/>
      <c r="CA1083" s="12"/>
      <c r="CB1083" s="39"/>
      <c r="CD1083" s="16"/>
      <c r="CE1083" s="40"/>
      <c r="CF1083" s="41"/>
      <c r="CG1083" s="38"/>
      <c r="CI1083" s="12"/>
      <c r="CJ1083" s="39"/>
      <c r="CL1083" s="16"/>
      <c r="CM1083" s="40"/>
      <c r="CN1083" s="41"/>
      <c r="CO1083" s="38"/>
      <c r="CQ1083" s="12"/>
      <c r="CR1083" s="39"/>
      <c r="CT1083" s="16"/>
      <c r="CU1083" s="40"/>
      <c r="CV1083" s="41"/>
      <c r="CW1083" s="38"/>
      <c r="CY1083" s="12"/>
      <c r="CZ1083" s="39"/>
      <c r="DB1083" s="16"/>
      <c r="DC1083" s="40"/>
      <c r="DD1083" s="41"/>
      <c r="DE1083" s="38"/>
      <c r="DG1083" s="12"/>
      <c r="DH1083" s="39"/>
      <c r="DJ1083" s="16"/>
      <c r="DK1083" s="40"/>
      <c r="DL1083" s="41"/>
      <c r="DM1083" s="38"/>
      <c r="DO1083" s="12"/>
      <c r="DP1083" s="39"/>
      <c r="DR1083" s="16"/>
      <c r="DS1083" s="40"/>
      <c r="DT1083" s="41"/>
      <c r="DU1083" s="38"/>
      <c r="DW1083" s="12"/>
      <c r="DX1083" s="39"/>
      <c r="DZ1083" s="16"/>
      <c r="EA1083" s="40"/>
      <c r="EB1083" s="41"/>
      <c r="EC1083" s="38"/>
      <c r="EE1083" s="12"/>
      <c r="EF1083" s="39"/>
      <c r="EH1083" s="16"/>
      <c r="EI1083" s="40"/>
      <c r="EJ1083" s="41"/>
      <c r="EK1083" s="38"/>
      <c r="EM1083" s="12"/>
      <c r="EN1083" s="39"/>
      <c r="EP1083" s="16"/>
      <c r="EQ1083" s="40"/>
      <c r="ER1083" s="41"/>
      <c r="ES1083" s="38"/>
      <c r="EU1083" s="12"/>
      <c r="EV1083" s="39"/>
      <c r="EX1083" s="16"/>
      <c r="EY1083" s="40"/>
      <c r="EZ1083" s="41"/>
      <c r="FA1083" s="38"/>
      <c r="FC1083" s="12"/>
      <c r="FD1083" s="39"/>
      <c r="FF1083" s="16"/>
      <c r="FG1083" s="40"/>
      <c r="FH1083" s="41"/>
      <c r="FI1083" s="38"/>
      <c r="FK1083" s="12"/>
      <c r="FL1083" s="39"/>
      <c r="FN1083" s="16"/>
      <c r="FO1083" s="40"/>
      <c r="FP1083" s="41"/>
      <c r="FQ1083" s="38"/>
      <c r="FS1083" s="12"/>
      <c r="FT1083" s="39"/>
      <c r="FV1083" s="16"/>
      <c r="FW1083" s="40"/>
      <c r="FX1083" s="41"/>
      <c r="FY1083" s="38"/>
      <c r="GA1083" s="12"/>
      <c r="GB1083" s="39"/>
      <c r="GD1083" s="16"/>
      <c r="GE1083" s="40"/>
      <c r="GF1083" s="41"/>
      <c r="GG1083" s="38"/>
      <c r="GI1083" s="12"/>
      <c r="GJ1083" s="39"/>
      <c r="GL1083" s="16"/>
      <c r="GM1083" s="40"/>
      <c r="GN1083" s="41"/>
      <c r="GO1083" s="38"/>
      <c r="GQ1083" s="12"/>
      <c r="GR1083" s="39"/>
      <c r="GT1083" s="16"/>
      <c r="GU1083" s="40"/>
      <c r="GV1083" s="41"/>
      <c r="GW1083" s="38"/>
      <c r="GY1083" s="12"/>
      <c r="GZ1083" s="39"/>
      <c r="HB1083" s="16"/>
      <c r="HC1083" s="40"/>
      <c r="HD1083" s="41"/>
      <c r="HE1083" s="38"/>
      <c r="HG1083" s="12"/>
      <c r="HH1083" s="39"/>
      <c r="HJ1083" s="16"/>
      <c r="HK1083" s="40"/>
      <c r="HL1083" s="41"/>
      <c r="HM1083" s="38"/>
      <c r="HO1083" s="12"/>
      <c r="HP1083" s="39"/>
      <c r="HR1083" s="16"/>
      <c r="HS1083" s="40"/>
      <c r="HT1083" s="41"/>
      <c r="HU1083" s="38"/>
      <c r="HW1083" s="12"/>
      <c r="HX1083" s="39"/>
      <c r="HZ1083" s="16"/>
      <c r="IA1083" s="40"/>
      <c r="IB1083" s="41"/>
      <c r="IC1083" s="38"/>
      <c r="IE1083" s="12"/>
      <c r="IF1083" s="39"/>
      <c r="IH1083" s="16"/>
      <c r="II1083" s="40"/>
      <c r="IJ1083" s="41"/>
      <c r="IK1083" s="38"/>
      <c r="IM1083" s="12"/>
      <c r="IN1083" s="39"/>
      <c r="IP1083" s="16"/>
      <c r="IQ1083" s="40"/>
      <c r="IR1083" s="41"/>
      <c r="IS1083" s="38"/>
      <c r="IU1083" s="12"/>
      <c r="IV1083" s="39"/>
    </row>
    <row r="1084" spans="1:256" s="6" customFormat="1" ht="76.5" customHeight="1">
      <c r="A1084" s="86">
        <v>73</v>
      </c>
      <c r="B1084" s="75" t="s">
        <v>1192</v>
      </c>
      <c r="C1084" s="142">
        <v>19310</v>
      </c>
      <c r="D1084" s="142">
        <v>19310</v>
      </c>
      <c r="E1084" s="85">
        <v>44183</v>
      </c>
      <c r="F1084" s="302" t="s">
        <v>1160</v>
      </c>
      <c r="G1084" s="75" t="s">
        <v>80</v>
      </c>
      <c r="H1084" s="73"/>
      <c r="I1084" s="23"/>
      <c r="J1084" s="23"/>
      <c r="K1084" s="23"/>
      <c r="L1084" s="41"/>
      <c r="M1084" s="38"/>
      <c r="O1084" s="12"/>
      <c r="P1084" s="39"/>
      <c r="R1084" s="16"/>
      <c r="S1084" s="40"/>
      <c r="T1084" s="41"/>
      <c r="U1084" s="38"/>
      <c r="W1084" s="12"/>
      <c r="X1084" s="39"/>
      <c r="Z1084" s="16"/>
      <c r="AA1084" s="40"/>
      <c r="AB1084" s="41"/>
      <c r="AC1084" s="38"/>
      <c r="AE1084" s="12"/>
      <c r="AF1084" s="39"/>
      <c r="AH1084" s="16"/>
      <c r="AI1084" s="40"/>
      <c r="AJ1084" s="41"/>
      <c r="AK1084" s="38"/>
      <c r="AM1084" s="12"/>
      <c r="AN1084" s="39"/>
      <c r="AP1084" s="16"/>
      <c r="AQ1084" s="40"/>
      <c r="AR1084" s="41"/>
      <c r="AS1084" s="38"/>
      <c r="AU1084" s="12"/>
      <c r="AV1084" s="39"/>
      <c r="AX1084" s="16"/>
      <c r="AY1084" s="40"/>
      <c r="AZ1084" s="41"/>
      <c r="BA1084" s="38"/>
      <c r="BC1084" s="12"/>
      <c r="BD1084" s="39"/>
      <c r="BF1084" s="16"/>
      <c r="BG1084" s="40"/>
      <c r="BH1084" s="41"/>
      <c r="BI1084" s="38"/>
      <c r="BK1084" s="12"/>
      <c r="BL1084" s="39"/>
      <c r="BN1084" s="16"/>
      <c r="BO1084" s="40"/>
      <c r="BP1084" s="41"/>
      <c r="BQ1084" s="38"/>
      <c r="BS1084" s="12"/>
      <c r="BT1084" s="39"/>
      <c r="BV1084" s="16"/>
      <c r="BW1084" s="40"/>
      <c r="BX1084" s="41"/>
      <c r="BY1084" s="38"/>
      <c r="CA1084" s="12"/>
      <c r="CB1084" s="39"/>
      <c r="CD1084" s="16"/>
      <c r="CE1084" s="40"/>
      <c r="CF1084" s="41"/>
      <c r="CG1084" s="38"/>
      <c r="CI1084" s="12"/>
      <c r="CJ1084" s="39"/>
      <c r="CL1084" s="16"/>
      <c r="CM1084" s="40"/>
      <c r="CN1084" s="41"/>
      <c r="CO1084" s="38"/>
      <c r="CQ1084" s="12"/>
      <c r="CR1084" s="39"/>
      <c r="CT1084" s="16"/>
      <c r="CU1084" s="40"/>
      <c r="CV1084" s="41"/>
      <c r="CW1084" s="38"/>
      <c r="CY1084" s="12"/>
      <c r="CZ1084" s="39"/>
      <c r="DB1084" s="16"/>
      <c r="DC1084" s="40"/>
      <c r="DD1084" s="41"/>
      <c r="DE1084" s="38"/>
      <c r="DG1084" s="12"/>
      <c r="DH1084" s="39"/>
      <c r="DJ1084" s="16"/>
      <c r="DK1084" s="40"/>
      <c r="DL1084" s="41"/>
      <c r="DM1084" s="38"/>
      <c r="DO1084" s="12"/>
      <c r="DP1084" s="39"/>
      <c r="DR1084" s="16"/>
      <c r="DS1084" s="40"/>
      <c r="DT1084" s="41"/>
      <c r="DU1084" s="38"/>
      <c r="DW1084" s="12"/>
      <c r="DX1084" s="39"/>
      <c r="DZ1084" s="16"/>
      <c r="EA1084" s="40"/>
      <c r="EB1084" s="41"/>
      <c r="EC1084" s="38"/>
      <c r="EE1084" s="12"/>
      <c r="EF1084" s="39"/>
      <c r="EH1084" s="16"/>
      <c r="EI1084" s="40"/>
      <c r="EJ1084" s="41"/>
      <c r="EK1084" s="38"/>
      <c r="EM1084" s="12"/>
      <c r="EN1084" s="39"/>
      <c r="EP1084" s="16"/>
      <c r="EQ1084" s="40"/>
      <c r="ER1084" s="41"/>
      <c r="ES1084" s="38"/>
      <c r="EU1084" s="12"/>
      <c r="EV1084" s="39"/>
      <c r="EX1084" s="16"/>
      <c r="EY1084" s="40"/>
      <c r="EZ1084" s="41"/>
      <c r="FA1084" s="38"/>
      <c r="FC1084" s="12"/>
      <c r="FD1084" s="39"/>
      <c r="FF1084" s="16"/>
      <c r="FG1084" s="40"/>
      <c r="FH1084" s="41"/>
      <c r="FI1084" s="38"/>
      <c r="FK1084" s="12"/>
      <c r="FL1084" s="39"/>
      <c r="FN1084" s="16"/>
      <c r="FO1084" s="40"/>
      <c r="FP1084" s="41"/>
      <c r="FQ1084" s="38"/>
      <c r="FS1084" s="12"/>
      <c r="FT1084" s="39"/>
      <c r="FV1084" s="16"/>
      <c r="FW1084" s="40"/>
      <c r="FX1084" s="41"/>
      <c r="FY1084" s="38"/>
      <c r="GA1084" s="12"/>
      <c r="GB1084" s="39"/>
      <c r="GD1084" s="16"/>
      <c r="GE1084" s="40"/>
      <c r="GF1084" s="41"/>
      <c r="GG1084" s="38"/>
      <c r="GI1084" s="12"/>
      <c r="GJ1084" s="39"/>
      <c r="GL1084" s="16"/>
      <c r="GM1084" s="40"/>
      <c r="GN1084" s="41"/>
      <c r="GO1084" s="38"/>
      <c r="GQ1084" s="12"/>
      <c r="GR1084" s="39"/>
      <c r="GT1084" s="16"/>
      <c r="GU1084" s="40"/>
      <c r="GV1084" s="41"/>
      <c r="GW1084" s="38"/>
      <c r="GY1084" s="12"/>
      <c r="GZ1084" s="39"/>
      <c r="HB1084" s="16"/>
      <c r="HC1084" s="40"/>
      <c r="HD1084" s="41"/>
      <c r="HE1084" s="38"/>
      <c r="HG1084" s="12"/>
      <c r="HH1084" s="39"/>
      <c r="HJ1084" s="16"/>
      <c r="HK1084" s="40"/>
      <c r="HL1084" s="41"/>
      <c r="HM1084" s="38"/>
      <c r="HO1084" s="12"/>
      <c r="HP1084" s="39"/>
      <c r="HR1084" s="16"/>
      <c r="HS1084" s="40"/>
      <c r="HT1084" s="41"/>
      <c r="HU1084" s="38"/>
      <c r="HW1084" s="12"/>
      <c r="HX1084" s="39"/>
      <c r="HZ1084" s="16"/>
      <c r="IA1084" s="40"/>
      <c r="IB1084" s="41"/>
      <c r="IC1084" s="38"/>
      <c r="IE1084" s="12"/>
      <c r="IF1084" s="39"/>
      <c r="IH1084" s="16"/>
      <c r="II1084" s="40"/>
      <c r="IJ1084" s="41"/>
      <c r="IK1084" s="38"/>
      <c r="IM1084" s="12"/>
      <c r="IN1084" s="39"/>
      <c r="IP1084" s="16"/>
      <c r="IQ1084" s="40"/>
      <c r="IR1084" s="41"/>
      <c r="IS1084" s="38"/>
      <c r="IU1084" s="12"/>
      <c r="IV1084" s="39"/>
    </row>
    <row r="1085" spans="1:256" s="6" customFormat="1" ht="76.5" customHeight="1">
      <c r="A1085" s="86">
        <v>74</v>
      </c>
      <c r="B1085" s="75" t="s">
        <v>1193</v>
      </c>
      <c r="C1085" s="142">
        <v>159425</v>
      </c>
      <c r="D1085" s="142">
        <v>159425</v>
      </c>
      <c r="E1085" s="85">
        <v>44183</v>
      </c>
      <c r="F1085" s="302" t="s">
        <v>1160</v>
      </c>
      <c r="G1085" s="75" t="s">
        <v>80</v>
      </c>
      <c r="H1085" s="73"/>
      <c r="I1085" s="23"/>
      <c r="J1085" s="23"/>
      <c r="K1085" s="23"/>
      <c r="L1085" s="41"/>
      <c r="M1085" s="38"/>
      <c r="O1085" s="12"/>
      <c r="P1085" s="39"/>
      <c r="R1085" s="16"/>
      <c r="S1085" s="40"/>
      <c r="T1085" s="41"/>
      <c r="U1085" s="38"/>
      <c r="W1085" s="12"/>
      <c r="X1085" s="39"/>
      <c r="Z1085" s="16"/>
      <c r="AA1085" s="40"/>
      <c r="AB1085" s="41"/>
      <c r="AC1085" s="38"/>
      <c r="AE1085" s="12"/>
      <c r="AF1085" s="39"/>
      <c r="AH1085" s="16"/>
      <c r="AI1085" s="40"/>
      <c r="AJ1085" s="41"/>
      <c r="AK1085" s="38"/>
      <c r="AM1085" s="12"/>
      <c r="AN1085" s="39"/>
      <c r="AP1085" s="16"/>
      <c r="AQ1085" s="40"/>
      <c r="AR1085" s="41"/>
      <c r="AS1085" s="38"/>
      <c r="AU1085" s="12"/>
      <c r="AV1085" s="39"/>
      <c r="AX1085" s="16"/>
      <c r="AY1085" s="40"/>
      <c r="AZ1085" s="41"/>
      <c r="BA1085" s="38"/>
      <c r="BC1085" s="12"/>
      <c r="BD1085" s="39"/>
      <c r="BF1085" s="16"/>
      <c r="BG1085" s="40"/>
      <c r="BH1085" s="41"/>
      <c r="BI1085" s="38"/>
      <c r="BK1085" s="12"/>
      <c r="BL1085" s="39"/>
      <c r="BN1085" s="16"/>
      <c r="BO1085" s="40"/>
      <c r="BP1085" s="41"/>
      <c r="BQ1085" s="38"/>
      <c r="BS1085" s="12"/>
      <c r="BT1085" s="39"/>
      <c r="BV1085" s="16"/>
      <c r="BW1085" s="40"/>
      <c r="BX1085" s="41"/>
      <c r="BY1085" s="38"/>
      <c r="CA1085" s="12"/>
      <c r="CB1085" s="39"/>
      <c r="CD1085" s="16"/>
      <c r="CE1085" s="40"/>
      <c r="CF1085" s="41"/>
      <c r="CG1085" s="38"/>
      <c r="CI1085" s="12"/>
      <c r="CJ1085" s="39"/>
      <c r="CL1085" s="16"/>
      <c r="CM1085" s="40"/>
      <c r="CN1085" s="41"/>
      <c r="CO1085" s="38"/>
      <c r="CQ1085" s="12"/>
      <c r="CR1085" s="39"/>
      <c r="CT1085" s="16"/>
      <c r="CU1085" s="40"/>
      <c r="CV1085" s="41"/>
      <c r="CW1085" s="38"/>
      <c r="CY1085" s="12"/>
      <c r="CZ1085" s="39"/>
      <c r="DB1085" s="16"/>
      <c r="DC1085" s="40"/>
      <c r="DD1085" s="41"/>
      <c r="DE1085" s="38"/>
      <c r="DG1085" s="12"/>
      <c r="DH1085" s="39"/>
      <c r="DJ1085" s="16"/>
      <c r="DK1085" s="40"/>
      <c r="DL1085" s="41"/>
      <c r="DM1085" s="38"/>
      <c r="DO1085" s="12"/>
      <c r="DP1085" s="39"/>
      <c r="DR1085" s="16"/>
      <c r="DS1085" s="40"/>
      <c r="DT1085" s="41"/>
      <c r="DU1085" s="38"/>
      <c r="DW1085" s="12"/>
      <c r="DX1085" s="39"/>
      <c r="DZ1085" s="16"/>
      <c r="EA1085" s="40"/>
      <c r="EB1085" s="41"/>
      <c r="EC1085" s="38"/>
      <c r="EE1085" s="12"/>
      <c r="EF1085" s="39"/>
      <c r="EH1085" s="16"/>
      <c r="EI1085" s="40"/>
      <c r="EJ1085" s="41"/>
      <c r="EK1085" s="38"/>
      <c r="EM1085" s="12"/>
      <c r="EN1085" s="39"/>
      <c r="EP1085" s="16"/>
      <c r="EQ1085" s="40"/>
      <c r="ER1085" s="41"/>
      <c r="ES1085" s="38"/>
      <c r="EU1085" s="12"/>
      <c r="EV1085" s="39"/>
      <c r="EX1085" s="16"/>
      <c r="EY1085" s="40"/>
      <c r="EZ1085" s="41"/>
      <c r="FA1085" s="38"/>
      <c r="FC1085" s="12"/>
      <c r="FD1085" s="39"/>
      <c r="FF1085" s="16"/>
      <c r="FG1085" s="40"/>
      <c r="FH1085" s="41"/>
      <c r="FI1085" s="38"/>
      <c r="FK1085" s="12"/>
      <c r="FL1085" s="39"/>
      <c r="FN1085" s="16"/>
      <c r="FO1085" s="40"/>
      <c r="FP1085" s="41"/>
      <c r="FQ1085" s="38"/>
      <c r="FS1085" s="12"/>
      <c r="FT1085" s="39"/>
      <c r="FV1085" s="16"/>
      <c r="FW1085" s="40"/>
      <c r="FX1085" s="41"/>
      <c r="FY1085" s="38"/>
      <c r="GA1085" s="12"/>
      <c r="GB1085" s="39"/>
      <c r="GD1085" s="16"/>
      <c r="GE1085" s="40"/>
      <c r="GF1085" s="41"/>
      <c r="GG1085" s="38"/>
      <c r="GI1085" s="12"/>
      <c r="GJ1085" s="39"/>
      <c r="GL1085" s="16"/>
      <c r="GM1085" s="40"/>
      <c r="GN1085" s="41"/>
      <c r="GO1085" s="38"/>
      <c r="GQ1085" s="12"/>
      <c r="GR1085" s="39"/>
      <c r="GT1085" s="16"/>
      <c r="GU1085" s="40"/>
      <c r="GV1085" s="41"/>
      <c r="GW1085" s="38"/>
      <c r="GY1085" s="12"/>
      <c r="GZ1085" s="39"/>
      <c r="HB1085" s="16"/>
      <c r="HC1085" s="40"/>
      <c r="HD1085" s="41"/>
      <c r="HE1085" s="38"/>
      <c r="HG1085" s="12"/>
      <c r="HH1085" s="39"/>
      <c r="HJ1085" s="16"/>
      <c r="HK1085" s="40"/>
      <c r="HL1085" s="41"/>
      <c r="HM1085" s="38"/>
      <c r="HO1085" s="12"/>
      <c r="HP1085" s="39"/>
      <c r="HR1085" s="16"/>
      <c r="HS1085" s="40"/>
      <c r="HT1085" s="41"/>
      <c r="HU1085" s="38"/>
      <c r="HW1085" s="12"/>
      <c r="HX1085" s="39"/>
      <c r="HZ1085" s="16"/>
      <c r="IA1085" s="40"/>
      <c r="IB1085" s="41"/>
      <c r="IC1085" s="38"/>
      <c r="IE1085" s="12"/>
      <c r="IF1085" s="39"/>
      <c r="IH1085" s="16"/>
      <c r="II1085" s="40"/>
      <c r="IJ1085" s="41"/>
      <c r="IK1085" s="38"/>
      <c r="IM1085" s="12"/>
      <c r="IN1085" s="39"/>
      <c r="IP1085" s="16"/>
      <c r="IQ1085" s="40"/>
      <c r="IR1085" s="41"/>
      <c r="IS1085" s="38"/>
      <c r="IU1085" s="12"/>
      <c r="IV1085" s="39"/>
    </row>
    <row r="1086" spans="1:256" s="18" customFormat="1" ht="29.25" customHeight="1">
      <c r="A1086" s="86"/>
      <c r="B1086" s="135" t="s">
        <v>2171</v>
      </c>
      <c r="C1086" s="145">
        <f>C1085+C1084+C1083+C1082+C1081+C1080+C1079+C1078+C1077+C1076+C1075+C1074+C1073+C1072+C1071+C1070+C1069+C1068+C1067+C1066+C1065+C1064+C1063+C1062+C1061+C1060+C1059+C1058+C1057+C1056+C1055+C1054+C1053+C1052+C1051+C1050+C1049+C1048+C1047+C1046+C1045+C1044+C1043+C1042+C1041+C1040+C1039+C1038+C1037+C1036+C1035+C1034+C1033+C1032+C1031+C1030+C1029+C1028+C1027+C1026+C1025+C1024+C1023+C1022+C1021+C1020+C1019+C1018+C1017</f>
        <v>82706057.35999998</v>
      </c>
      <c r="D1086" s="145">
        <v>56907661.44</v>
      </c>
      <c r="E1086" s="139"/>
      <c r="F1086" s="302"/>
      <c r="G1086" s="75"/>
      <c r="H1086" s="73"/>
      <c r="I1086" s="23"/>
      <c r="J1086" s="23"/>
      <c r="K1086" s="23"/>
      <c r="L1086" s="37"/>
      <c r="M1086" s="38"/>
      <c r="N1086" s="6"/>
      <c r="O1086" s="12"/>
      <c r="P1086" s="39"/>
      <c r="Q1086" s="6"/>
      <c r="R1086" s="16"/>
      <c r="S1086" s="40"/>
      <c r="T1086" s="37"/>
      <c r="U1086" s="38"/>
      <c r="V1086" s="6"/>
      <c r="W1086" s="12"/>
      <c r="X1086" s="39"/>
      <c r="Y1086" s="6"/>
      <c r="Z1086" s="16"/>
      <c r="AA1086" s="40"/>
      <c r="AB1086" s="37"/>
      <c r="AC1086" s="38"/>
      <c r="AD1086" s="6"/>
      <c r="AE1086" s="12"/>
      <c r="AF1086" s="39"/>
      <c r="AG1086" s="6"/>
      <c r="AH1086" s="16"/>
      <c r="AI1086" s="40"/>
      <c r="AJ1086" s="37"/>
      <c r="AK1086" s="38"/>
      <c r="AL1086" s="6"/>
      <c r="AM1086" s="12"/>
      <c r="AN1086" s="39"/>
      <c r="AO1086" s="6"/>
      <c r="AP1086" s="16"/>
      <c r="AQ1086" s="40"/>
      <c r="AR1086" s="37"/>
      <c r="AS1086" s="38"/>
      <c r="AT1086" s="6"/>
      <c r="AU1086" s="12"/>
      <c r="AV1086" s="39"/>
      <c r="AW1086" s="6"/>
      <c r="AX1086" s="16"/>
      <c r="AY1086" s="40"/>
      <c r="AZ1086" s="37"/>
      <c r="BA1086" s="38"/>
      <c r="BB1086" s="6"/>
      <c r="BC1086" s="12"/>
      <c r="BD1086" s="39"/>
      <c r="BE1086" s="6"/>
      <c r="BF1086" s="16"/>
      <c r="BG1086" s="40"/>
      <c r="BH1086" s="37"/>
      <c r="BI1086" s="38"/>
      <c r="BJ1086" s="6"/>
      <c r="BK1086" s="12"/>
      <c r="BL1086" s="39"/>
      <c r="BM1086" s="6"/>
      <c r="BN1086" s="16"/>
      <c r="BO1086" s="40"/>
      <c r="BP1086" s="37"/>
      <c r="BQ1086" s="38"/>
      <c r="BR1086" s="6"/>
      <c r="BS1086" s="12"/>
      <c r="BT1086" s="39"/>
      <c r="BU1086" s="6"/>
      <c r="BV1086" s="16"/>
      <c r="BW1086" s="40"/>
      <c r="BX1086" s="37"/>
      <c r="BY1086" s="38"/>
      <c r="BZ1086" s="6"/>
      <c r="CA1086" s="12"/>
      <c r="CB1086" s="39"/>
      <c r="CC1086" s="6"/>
      <c r="CD1086" s="16"/>
      <c r="CE1086" s="40"/>
      <c r="CF1086" s="37"/>
      <c r="CG1086" s="38"/>
      <c r="CH1086" s="6"/>
      <c r="CI1086" s="12"/>
      <c r="CJ1086" s="39"/>
      <c r="CK1086" s="6"/>
      <c r="CL1086" s="16"/>
      <c r="CM1086" s="40"/>
      <c r="CN1086" s="37"/>
      <c r="CO1086" s="38"/>
      <c r="CP1086" s="6"/>
      <c r="CQ1086" s="12"/>
      <c r="CR1086" s="39"/>
      <c r="CS1086" s="6"/>
      <c r="CT1086" s="16"/>
      <c r="CU1086" s="40"/>
      <c r="CV1086" s="37"/>
      <c r="CW1086" s="38"/>
      <c r="CX1086" s="6"/>
      <c r="CY1086" s="12"/>
      <c r="CZ1086" s="39"/>
      <c r="DA1086" s="6"/>
      <c r="DB1086" s="16"/>
      <c r="DC1086" s="40"/>
      <c r="DD1086" s="37"/>
      <c r="DE1086" s="38"/>
      <c r="DF1086" s="6"/>
      <c r="DG1086" s="12"/>
      <c r="DH1086" s="39"/>
      <c r="DI1086" s="6"/>
      <c r="DJ1086" s="16"/>
      <c r="DK1086" s="40"/>
      <c r="DL1086" s="37"/>
      <c r="DM1086" s="38"/>
      <c r="DN1086" s="6"/>
      <c r="DO1086" s="12"/>
      <c r="DP1086" s="39"/>
      <c r="DQ1086" s="6"/>
      <c r="DR1086" s="16"/>
      <c r="DS1086" s="40"/>
      <c r="DT1086" s="37"/>
      <c r="DU1086" s="38"/>
      <c r="DV1086" s="6"/>
      <c r="DW1086" s="12"/>
      <c r="DX1086" s="39"/>
      <c r="DY1086" s="6"/>
      <c r="DZ1086" s="16"/>
      <c r="EA1086" s="40"/>
      <c r="EB1086" s="37"/>
      <c r="EC1086" s="38"/>
      <c r="ED1086" s="6"/>
      <c r="EE1086" s="12"/>
      <c r="EF1086" s="39"/>
      <c r="EG1086" s="6"/>
      <c r="EH1086" s="16"/>
      <c r="EI1086" s="40"/>
      <c r="EJ1086" s="37"/>
      <c r="EK1086" s="38"/>
      <c r="EL1086" s="6"/>
      <c r="EM1086" s="12"/>
      <c r="EN1086" s="39"/>
      <c r="EO1086" s="6"/>
      <c r="EP1086" s="16"/>
      <c r="EQ1086" s="40"/>
      <c r="ER1086" s="37"/>
      <c r="ES1086" s="38"/>
      <c r="ET1086" s="6"/>
      <c r="EU1086" s="12"/>
      <c r="EV1086" s="39"/>
      <c r="EW1086" s="6"/>
      <c r="EX1086" s="16"/>
      <c r="EY1086" s="40"/>
      <c r="EZ1086" s="37"/>
      <c r="FA1086" s="38"/>
      <c r="FB1086" s="6"/>
      <c r="FC1086" s="12"/>
      <c r="FD1086" s="39"/>
      <c r="FE1086" s="6"/>
      <c r="FF1086" s="16"/>
      <c r="FG1086" s="40"/>
      <c r="FH1086" s="37"/>
      <c r="FI1086" s="38"/>
      <c r="FJ1086" s="6"/>
      <c r="FK1086" s="12"/>
      <c r="FL1086" s="39"/>
      <c r="FM1086" s="6"/>
      <c r="FN1086" s="16"/>
      <c r="FO1086" s="40"/>
      <c r="FP1086" s="37"/>
      <c r="FQ1086" s="38"/>
      <c r="FR1086" s="6"/>
      <c r="FS1086" s="12"/>
      <c r="FT1086" s="39"/>
      <c r="FU1086" s="6"/>
      <c r="FV1086" s="16"/>
      <c r="FW1086" s="40"/>
      <c r="FX1086" s="37"/>
      <c r="FY1086" s="38"/>
      <c r="FZ1086" s="6"/>
      <c r="GA1086" s="12"/>
      <c r="GB1086" s="39"/>
      <c r="GC1086" s="6"/>
      <c r="GD1086" s="16"/>
      <c r="GE1086" s="40"/>
      <c r="GF1086" s="37"/>
      <c r="GG1086" s="38"/>
      <c r="GH1086" s="6"/>
      <c r="GI1086" s="12"/>
      <c r="GJ1086" s="39"/>
      <c r="GK1086" s="6"/>
      <c r="GL1086" s="16"/>
      <c r="GM1086" s="40"/>
      <c r="GN1086" s="37"/>
      <c r="GO1086" s="38"/>
      <c r="GP1086" s="6"/>
      <c r="GQ1086" s="12"/>
      <c r="GR1086" s="39"/>
      <c r="GS1086" s="6"/>
      <c r="GT1086" s="16"/>
      <c r="GU1086" s="40"/>
      <c r="GV1086" s="37"/>
      <c r="GW1086" s="38"/>
      <c r="GX1086" s="6"/>
      <c r="GY1086" s="12"/>
      <c r="GZ1086" s="39"/>
      <c r="HA1086" s="6"/>
      <c r="HB1086" s="16"/>
      <c r="HC1086" s="40"/>
      <c r="HD1086" s="37"/>
      <c r="HE1086" s="38"/>
      <c r="HF1086" s="6"/>
      <c r="HG1086" s="12"/>
      <c r="HH1086" s="39"/>
      <c r="HI1086" s="6"/>
      <c r="HJ1086" s="16"/>
      <c r="HK1086" s="40"/>
      <c r="HL1086" s="37"/>
      <c r="HM1086" s="38"/>
      <c r="HN1086" s="6"/>
      <c r="HO1086" s="12"/>
      <c r="HP1086" s="39"/>
      <c r="HQ1086" s="6"/>
      <c r="HR1086" s="16"/>
      <c r="HS1086" s="40"/>
      <c r="HT1086" s="37"/>
      <c r="HU1086" s="38"/>
      <c r="HV1086" s="6"/>
      <c r="HW1086" s="12"/>
      <c r="HX1086" s="39"/>
      <c r="HY1086" s="6"/>
      <c r="HZ1086" s="16"/>
      <c r="IA1086" s="40"/>
      <c r="IB1086" s="37"/>
      <c r="IC1086" s="38"/>
      <c r="ID1086" s="6"/>
      <c r="IE1086" s="12"/>
      <c r="IF1086" s="39"/>
      <c r="IG1086" s="6"/>
      <c r="IH1086" s="16"/>
      <c r="II1086" s="40"/>
      <c r="IJ1086" s="37"/>
      <c r="IK1086" s="38"/>
      <c r="IL1086" s="6"/>
      <c r="IM1086" s="12"/>
      <c r="IN1086" s="39"/>
      <c r="IO1086" s="6"/>
      <c r="IP1086" s="16"/>
      <c r="IQ1086" s="40"/>
      <c r="IR1086" s="37"/>
      <c r="IS1086" s="38"/>
      <c r="IT1086" s="6"/>
      <c r="IU1086" s="12"/>
      <c r="IV1086" s="39"/>
    </row>
    <row r="1087" spans="1:11" s="18" customFormat="1" ht="15.75">
      <c r="A1087" s="63"/>
      <c r="B1087" s="61"/>
      <c r="C1087" s="62"/>
      <c r="D1087" s="62"/>
      <c r="E1087" s="63"/>
      <c r="F1087" s="301"/>
      <c r="G1087" s="63"/>
      <c r="H1087" s="64"/>
      <c r="I1087" s="23"/>
      <c r="J1087" s="23"/>
      <c r="K1087" s="23"/>
    </row>
    <row r="1088" spans="1:256" s="18" customFormat="1" ht="27.75" customHeight="1">
      <c r="A1088" s="408" t="s">
        <v>2172</v>
      </c>
      <c r="B1088" s="409"/>
      <c r="C1088" s="409"/>
      <c r="D1088" s="409"/>
      <c r="E1088" s="409"/>
      <c r="F1088" s="409"/>
      <c r="G1088" s="409"/>
      <c r="H1088" s="410"/>
      <c r="I1088" s="23"/>
      <c r="J1088" s="23"/>
      <c r="K1088" s="23"/>
      <c r="L1088" s="42"/>
      <c r="M1088" s="42"/>
      <c r="N1088" s="42"/>
      <c r="O1088" s="42"/>
      <c r="P1088" s="42"/>
      <c r="Q1088" s="413"/>
      <c r="R1088" s="413"/>
      <c r="S1088" s="413"/>
      <c r="T1088" s="413"/>
      <c r="U1088" s="413"/>
      <c r="V1088" s="413"/>
      <c r="W1088" s="413"/>
      <c r="X1088" s="413"/>
      <c r="Y1088" s="413"/>
      <c r="Z1088" s="413"/>
      <c r="AA1088" s="413"/>
      <c r="AB1088" s="413"/>
      <c r="AC1088" s="413"/>
      <c r="AD1088" s="413"/>
      <c r="AE1088" s="413"/>
      <c r="AF1088" s="413"/>
      <c r="AG1088" s="413"/>
      <c r="AH1088" s="413"/>
      <c r="AI1088" s="413"/>
      <c r="AJ1088" s="413"/>
      <c r="AK1088" s="413"/>
      <c r="AL1088" s="413"/>
      <c r="AM1088" s="413"/>
      <c r="AN1088" s="413"/>
      <c r="AO1088" s="413"/>
      <c r="AP1088" s="413"/>
      <c r="AQ1088" s="413"/>
      <c r="AR1088" s="413"/>
      <c r="AS1088" s="413"/>
      <c r="AT1088" s="413"/>
      <c r="AU1088" s="413"/>
      <c r="AV1088" s="413"/>
      <c r="AW1088" s="413"/>
      <c r="AX1088" s="413"/>
      <c r="AY1088" s="413"/>
      <c r="AZ1088" s="413"/>
      <c r="BA1088" s="413"/>
      <c r="BB1088" s="413"/>
      <c r="BC1088" s="413"/>
      <c r="BD1088" s="413"/>
      <c r="BE1088" s="413"/>
      <c r="BF1088" s="413"/>
      <c r="BG1088" s="413"/>
      <c r="BH1088" s="413"/>
      <c r="BI1088" s="413"/>
      <c r="BJ1088" s="413"/>
      <c r="BK1088" s="413"/>
      <c r="BL1088" s="413"/>
      <c r="BM1088" s="413"/>
      <c r="BN1088" s="413"/>
      <c r="BO1088" s="413"/>
      <c r="BP1088" s="413"/>
      <c r="BQ1088" s="413"/>
      <c r="BR1088" s="413"/>
      <c r="BS1088" s="413"/>
      <c r="BT1088" s="413"/>
      <c r="BU1088" s="413"/>
      <c r="BV1088" s="413"/>
      <c r="BW1088" s="413"/>
      <c r="BX1088" s="413"/>
      <c r="BY1088" s="413"/>
      <c r="BZ1088" s="413"/>
      <c r="CA1088" s="413"/>
      <c r="CB1088" s="413"/>
      <c r="CC1088" s="413"/>
      <c r="CD1088" s="413"/>
      <c r="CE1088" s="413"/>
      <c r="CF1088" s="413"/>
      <c r="CG1088" s="413"/>
      <c r="CH1088" s="413"/>
      <c r="CI1088" s="413"/>
      <c r="CJ1088" s="413"/>
      <c r="CK1088" s="413"/>
      <c r="CL1088" s="413"/>
      <c r="CM1088" s="413"/>
      <c r="CN1088" s="413"/>
      <c r="CO1088" s="413"/>
      <c r="CP1088" s="413"/>
      <c r="CQ1088" s="413"/>
      <c r="CR1088" s="413"/>
      <c r="CS1088" s="413"/>
      <c r="CT1088" s="413"/>
      <c r="CU1088" s="413"/>
      <c r="CV1088" s="413"/>
      <c r="CW1088" s="413"/>
      <c r="CX1088" s="413"/>
      <c r="CY1088" s="413"/>
      <c r="CZ1088" s="413"/>
      <c r="DA1088" s="413"/>
      <c r="DB1088" s="413"/>
      <c r="DC1088" s="413"/>
      <c r="DD1088" s="413"/>
      <c r="DE1088" s="413"/>
      <c r="DF1088" s="413"/>
      <c r="DG1088" s="413"/>
      <c r="DH1088" s="413"/>
      <c r="DI1088" s="413"/>
      <c r="DJ1088" s="413"/>
      <c r="DK1088" s="413"/>
      <c r="DL1088" s="413"/>
      <c r="DM1088" s="413"/>
      <c r="DN1088" s="413"/>
      <c r="DO1088" s="413"/>
      <c r="DP1088" s="413"/>
      <c r="DQ1088" s="413"/>
      <c r="DR1088" s="413"/>
      <c r="DS1088" s="413"/>
      <c r="DT1088" s="413"/>
      <c r="DU1088" s="413"/>
      <c r="DV1088" s="413"/>
      <c r="DW1088" s="413"/>
      <c r="DX1088" s="413"/>
      <c r="DY1088" s="413"/>
      <c r="DZ1088" s="413"/>
      <c r="EA1088" s="413"/>
      <c r="EB1088" s="413"/>
      <c r="EC1088" s="413"/>
      <c r="ED1088" s="413"/>
      <c r="EE1088" s="413"/>
      <c r="EF1088" s="413"/>
      <c r="EG1088" s="413"/>
      <c r="EH1088" s="413"/>
      <c r="EI1088" s="413"/>
      <c r="EJ1088" s="413"/>
      <c r="EK1088" s="413"/>
      <c r="EL1088" s="413"/>
      <c r="EM1088" s="413"/>
      <c r="EN1088" s="413"/>
      <c r="EO1088" s="413"/>
      <c r="EP1088" s="413"/>
      <c r="EQ1088" s="413"/>
      <c r="ER1088" s="413"/>
      <c r="ES1088" s="413"/>
      <c r="ET1088" s="413"/>
      <c r="EU1088" s="413"/>
      <c r="EV1088" s="413"/>
      <c r="EW1088" s="413"/>
      <c r="EX1088" s="413"/>
      <c r="EY1088" s="413"/>
      <c r="EZ1088" s="413"/>
      <c r="FA1088" s="413"/>
      <c r="FB1088" s="413"/>
      <c r="FC1088" s="413"/>
      <c r="FD1088" s="413"/>
      <c r="FE1088" s="413"/>
      <c r="FF1088" s="413"/>
      <c r="FG1088" s="413"/>
      <c r="FH1088" s="413"/>
      <c r="FI1088" s="413"/>
      <c r="FJ1088" s="413"/>
      <c r="FK1088" s="413"/>
      <c r="FL1088" s="413"/>
      <c r="FM1088" s="413"/>
      <c r="FN1088" s="413"/>
      <c r="FO1088" s="413"/>
      <c r="FP1088" s="413"/>
      <c r="FQ1088" s="413"/>
      <c r="FR1088" s="413"/>
      <c r="FS1088" s="413"/>
      <c r="FT1088" s="413"/>
      <c r="FU1088" s="413"/>
      <c r="FV1088" s="413"/>
      <c r="FW1088" s="413"/>
      <c r="FX1088" s="413"/>
      <c r="FY1088" s="413"/>
      <c r="FZ1088" s="413"/>
      <c r="GA1088" s="413"/>
      <c r="GB1088" s="413"/>
      <c r="GC1088" s="413"/>
      <c r="GD1088" s="413"/>
      <c r="GE1088" s="413"/>
      <c r="GF1088" s="413"/>
      <c r="GG1088" s="413"/>
      <c r="GH1088" s="413"/>
      <c r="GI1088" s="413"/>
      <c r="GJ1088" s="413"/>
      <c r="GK1088" s="413"/>
      <c r="GL1088" s="413"/>
      <c r="GM1088" s="413"/>
      <c r="GN1088" s="413"/>
      <c r="GO1088" s="413"/>
      <c r="GP1088" s="413"/>
      <c r="GQ1088" s="413"/>
      <c r="GR1088" s="413"/>
      <c r="GS1088" s="413"/>
      <c r="GT1088" s="413"/>
      <c r="GU1088" s="413"/>
      <c r="GV1088" s="413"/>
      <c r="GW1088" s="413"/>
      <c r="GX1088" s="413"/>
      <c r="GY1088" s="413"/>
      <c r="GZ1088" s="413"/>
      <c r="HA1088" s="413"/>
      <c r="HB1088" s="413"/>
      <c r="HC1088" s="413"/>
      <c r="HD1088" s="413"/>
      <c r="HE1088" s="413"/>
      <c r="HF1088" s="413"/>
      <c r="HG1088" s="413"/>
      <c r="HH1088" s="413"/>
      <c r="HI1088" s="413"/>
      <c r="HJ1088" s="413"/>
      <c r="HK1088" s="413"/>
      <c r="HL1088" s="413"/>
      <c r="HM1088" s="413"/>
      <c r="HN1088" s="413"/>
      <c r="HO1088" s="413"/>
      <c r="HP1088" s="413"/>
      <c r="HQ1088" s="413"/>
      <c r="HR1088" s="413"/>
      <c r="HS1088" s="413"/>
      <c r="HT1088" s="413"/>
      <c r="HU1088" s="413"/>
      <c r="HV1088" s="413"/>
      <c r="HW1088" s="413"/>
      <c r="HX1088" s="413"/>
      <c r="HY1088" s="413"/>
      <c r="HZ1088" s="413"/>
      <c r="IA1088" s="413"/>
      <c r="IB1088" s="413"/>
      <c r="IC1088" s="413"/>
      <c r="ID1088" s="413"/>
      <c r="IE1088" s="413"/>
      <c r="IF1088" s="413"/>
      <c r="IG1088" s="413"/>
      <c r="IH1088" s="413"/>
      <c r="II1088" s="413"/>
      <c r="IJ1088" s="413"/>
      <c r="IK1088" s="413"/>
      <c r="IL1088" s="413"/>
      <c r="IM1088" s="413"/>
      <c r="IN1088" s="413"/>
      <c r="IO1088" s="413"/>
      <c r="IP1088" s="413"/>
      <c r="IQ1088" s="413"/>
      <c r="IR1088" s="413"/>
      <c r="IS1088" s="413"/>
      <c r="IT1088" s="413"/>
      <c r="IU1088" s="413"/>
      <c r="IV1088" s="413"/>
    </row>
    <row r="1089" spans="1:11" s="18" customFormat="1" ht="15.75">
      <c r="A1089" s="63"/>
      <c r="B1089" s="61"/>
      <c r="C1089" s="62"/>
      <c r="D1089" s="62"/>
      <c r="E1089" s="63"/>
      <c r="F1089" s="301"/>
      <c r="G1089" s="63"/>
      <c r="H1089" s="64"/>
      <c r="I1089" s="23"/>
      <c r="J1089" s="23"/>
      <c r="K1089" s="23"/>
    </row>
    <row r="1090" spans="1:256" s="44" customFormat="1" ht="92.25" customHeight="1">
      <c r="A1090" s="86">
        <v>1</v>
      </c>
      <c r="B1090" s="67" t="s">
        <v>2173</v>
      </c>
      <c r="C1090" s="83">
        <v>2100</v>
      </c>
      <c r="D1090" s="83">
        <v>2100</v>
      </c>
      <c r="E1090" s="139">
        <v>42447</v>
      </c>
      <c r="F1090" s="302"/>
      <c r="G1090" s="75" t="s">
        <v>2174</v>
      </c>
      <c r="H1090" s="73" t="s">
        <v>82</v>
      </c>
      <c r="I1090" s="30"/>
      <c r="J1090" s="30"/>
      <c r="K1090" s="30"/>
      <c r="L1090" s="37"/>
      <c r="M1090" s="43"/>
      <c r="O1090" s="45"/>
      <c r="P1090" s="46"/>
      <c r="R1090" s="47"/>
      <c r="S1090" s="48"/>
      <c r="T1090" s="37"/>
      <c r="U1090" s="43"/>
      <c r="W1090" s="45"/>
      <c r="X1090" s="46"/>
      <c r="Z1090" s="47"/>
      <c r="AA1090" s="48"/>
      <c r="AB1090" s="37"/>
      <c r="AC1090" s="43"/>
      <c r="AE1090" s="45"/>
      <c r="AF1090" s="46"/>
      <c r="AH1090" s="47"/>
      <c r="AI1090" s="48"/>
      <c r="AJ1090" s="37"/>
      <c r="AK1090" s="43"/>
      <c r="AM1090" s="45"/>
      <c r="AN1090" s="46"/>
      <c r="AP1090" s="47"/>
      <c r="AQ1090" s="48"/>
      <c r="AR1090" s="37"/>
      <c r="AS1090" s="43"/>
      <c r="AU1090" s="45"/>
      <c r="AV1090" s="46"/>
      <c r="AX1090" s="47"/>
      <c r="AY1090" s="48"/>
      <c r="AZ1090" s="37"/>
      <c r="BA1090" s="43"/>
      <c r="BC1090" s="45"/>
      <c r="BD1090" s="46"/>
      <c r="BF1090" s="47"/>
      <c r="BG1090" s="48"/>
      <c r="BH1090" s="37"/>
      <c r="BI1090" s="43"/>
      <c r="BK1090" s="45"/>
      <c r="BL1090" s="46"/>
      <c r="BN1090" s="47"/>
      <c r="BO1090" s="48"/>
      <c r="BP1090" s="37"/>
      <c r="BQ1090" s="43"/>
      <c r="BS1090" s="45"/>
      <c r="BT1090" s="46"/>
      <c r="BV1090" s="47"/>
      <c r="BW1090" s="48"/>
      <c r="BX1090" s="37"/>
      <c r="BY1090" s="43"/>
      <c r="CA1090" s="45"/>
      <c r="CB1090" s="46"/>
      <c r="CD1090" s="47"/>
      <c r="CE1090" s="48"/>
      <c r="CF1090" s="37"/>
      <c r="CG1090" s="43"/>
      <c r="CI1090" s="45"/>
      <c r="CJ1090" s="46"/>
      <c r="CL1090" s="47"/>
      <c r="CM1090" s="48"/>
      <c r="CN1090" s="37"/>
      <c r="CO1090" s="43"/>
      <c r="CQ1090" s="45"/>
      <c r="CR1090" s="46"/>
      <c r="CT1090" s="47"/>
      <c r="CU1090" s="48"/>
      <c r="CV1090" s="37"/>
      <c r="CW1090" s="43"/>
      <c r="CY1090" s="45"/>
      <c r="CZ1090" s="46"/>
      <c r="DB1090" s="47"/>
      <c r="DC1090" s="48"/>
      <c r="DD1090" s="37"/>
      <c r="DE1090" s="43"/>
      <c r="DG1090" s="45"/>
      <c r="DH1090" s="46"/>
      <c r="DJ1090" s="47"/>
      <c r="DK1090" s="48"/>
      <c r="DL1090" s="37"/>
      <c r="DM1090" s="43"/>
      <c r="DO1090" s="45"/>
      <c r="DP1090" s="46"/>
      <c r="DR1090" s="47"/>
      <c r="DS1090" s="48"/>
      <c r="DT1090" s="37"/>
      <c r="DU1090" s="43"/>
      <c r="DW1090" s="45"/>
      <c r="DX1090" s="46"/>
      <c r="DZ1090" s="47"/>
      <c r="EA1090" s="48"/>
      <c r="EB1090" s="37"/>
      <c r="EC1090" s="43"/>
      <c r="EE1090" s="45"/>
      <c r="EF1090" s="46"/>
      <c r="EH1090" s="47"/>
      <c r="EI1090" s="48"/>
      <c r="EJ1090" s="37"/>
      <c r="EK1090" s="43"/>
      <c r="EM1090" s="45"/>
      <c r="EN1090" s="46"/>
      <c r="EP1090" s="47"/>
      <c r="EQ1090" s="48"/>
      <c r="ER1090" s="37"/>
      <c r="ES1090" s="43"/>
      <c r="EU1090" s="45"/>
      <c r="EV1090" s="46"/>
      <c r="EX1090" s="47"/>
      <c r="EY1090" s="48"/>
      <c r="EZ1090" s="37"/>
      <c r="FA1090" s="43"/>
      <c r="FC1090" s="45"/>
      <c r="FD1090" s="46"/>
      <c r="FF1090" s="47"/>
      <c r="FG1090" s="48"/>
      <c r="FH1090" s="37"/>
      <c r="FI1090" s="43"/>
      <c r="FK1090" s="45"/>
      <c r="FL1090" s="46"/>
      <c r="FN1090" s="47"/>
      <c r="FO1090" s="48"/>
      <c r="FP1090" s="37"/>
      <c r="FQ1090" s="43"/>
      <c r="FS1090" s="45"/>
      <c r="FT1090" s="46"/>
      <c r="FV1090" s="47"/>
      <c r="FW1090" s="48"/>
      <c r="FX1090" s="37"/>
      <c r="FY1090" s="43"/>
      <c r="GA1090" s="45"/>
      <c r="GB1090" s="46"/>
      <c r="GD1090" s="47"/>
      <c r="GE1090" s="48"/>
      <c r="GF1090" s="37"/>
      <c r="GG1090" s="43"/>
      <c r="GI1090" s="45"/>
      <c r="GJ1090" s="46"/>
      <c r="GL1090" s="47"/>
      <c r="GM1090" s="48"/>
      <c r="GN1090" s="37"/>
      <c r="GO1090" s="43"/>
      <c r="GQ1090" s="45"/>
      <c r="GR1090" s="46"/>
      <c r="GT1090" s="47"/>
      <c r="GU1090" s="48"/>
      <c r="GV1090" s="37"/>
      <c r="GW1090" s="43"/>
      <c r="GY1090" s="45"/>
      <c r="GZ1090" s="46"/>
      <c r="HB1090" s="47"/>
      <c r="HC1090" s="48"/>
      <c r="HD1090" s="37"/>
      <c r="HE1090" s="43"/>
      <c r="HG1090" s="45"/>
      <c r="HH1090" s="46"/>
      <c r="HJ1090" s="47"/>
      <c r="HK1090" s="48"/>
      <c r="HL1090" s="37"/>
      <c r="HM1090" s="43"/>
      <c r="HO1090" s="45"/>
      <c r="HP1090" s="46"/>
      <c r="HR1090" s="47"/>
      <c r="HS1090" s="48"/>
      <c r="HT1090" s="37"/>
      <c r="HU1090" s="43"/>
      <c r="HW1090" s="45"/>
      <c r="HX1090" s="46"/>
      <c r="HZ1090" s="47"/>
      <c r="IA1090" s="48"/>
      <c r="IB1090" s="37"/>
      <c r="IC1090" s="43"/>
      <c r="IE1090" s="45"/>
      <c r="IF1090" s="46"/>
      <c r="IH1090" s="47"/>
      <c r="II1090" s="48"/>
      <c r="IJ1090" s="37"/>
      <c r="IK1090" s="43"/>
      <c r="IM1090" s="45"/>
      <c r="IN1090" s="46"/>
      <c r="IP1090" s="47"/>
      <c r="IQ1090" s="48"/>
      <c r="IR1090" s="37"/>
      <c r="IS1090" s="43"/>
      <c r="IU1090" s="45"/>
      <c r="IV1090" s="46"/>
    </row>
    <row r="1091" spans="1:256" s="44" customFormat="1" ht="92.25" customHeight="1">
      <c r="A1091" s="86">
        <v>2</v>
      </c>
      <c r="B1091" s="250" t="s">
        <v>1864</v>
      </c>
      <c r="C1091" s="83">
        <v>45140</v>
      </c>
      <c r="D1091" s="83">
        <v>45140</v>
      </c>
      <c r="E1091" s="139">
        <v>43830</v>
      </c>
      <c r="F1091" s="263" t="s">
        <v>2048</v>
      </c>
      <c r="G1091" s="75" t="s">
        <v>2174</v>
      </c>
      <c r="H1091" s="73"/>
      <c r="I1091" s="30"/>
      <c r="J1091" s="30"/>
      <c r="K1091" s="30"/>
      <c r="L1091" s="37"/>
      <c r="M1091" s="43"/>
      <c r="O1091" s="45"/>
      <c r="P1091" s="46"/>
      <c r="R1091" s="47"/>
      <c r="S1091" s="48"/>
      <c r="T1091" s="37"/>
      <c r="U1091" s="43"/>
      <c r="W1091" s="45"/>
      <c r="X1091" s="46"/>
      <c r="Z1091" s="47"/>
      <c r="AA1091" s="48"/>
      <c r="AB1091" s="37"/>
      <c r="AC1091" s="43"/>
      <c r="AE1091" s="45"/>
      <c r="AF1091" s="46"/>
      <c r="AH1091" s="47"/>
      <c r="AI1091" s="48"/>
      <c r="AJ1091" s="37"/>
      <c r="AK1091" s="43"/>
      <c r="AM1091" s="45"/>
      <c r="AN1091" s="46"/>
      <c r="AP1091" s="47"/>
      <c r="AQ1091" s="48"/>
      <c r="AR1091" s="37"/>
      <c r="AS1091" s="43"/>
      <c r="AU1091" s="45"/>
      <c r="AV1091" s="46"/>
      <c r="AX1091" s="47"/>
      <c r="AY1091" s="48"/>
      <c r="AZ1091" s="37"/>
      <c r="BA1091" s="43"/>
      <c r="BC1091" s="45"/>
      <c r="BD1091" s="46"/>
      <c r="BF1091" s="47"/>
      <c r="BG1091" s="48"/>
      <c r="BH1091" s="37"/>
      <c r="BI1091" s="43"/>
      <c r="BK1091" s="45"/>
      <c r="BL1091" s="46"/>
      <c r="BN1091" s="47"/>
      <c r="BO1091" s="48"/>
      <c r="BP1091" s="37"/>
      <c r="BQ1091" s="43"/>
      <c r="BS1091" s="45"/>
      <c r="BT1091" s="46"/>
      <c r="BV1091" s="47"/>
      <c r="BW1091" s="48"/>
      <c r="BX1091" s="37"/>
      <c r="BY1091" s="43"/>
      <c r="CA1091" s="45"/>
      <c r="CB1091" s="46"/>
      <c r="CD1091" s="47"/>
      <c r="CE1091" s="48"/>
      <c r="CF1091" s="37"/>
      <c r="CG1091" s="43"/>
      <c r="CI1091" s="45"/>
      <c r="CJ1091" s="46"/>
      <c r="CL1091" s="47"/>
      <c r="CM1091" s="48"/>
      <c r="CN1091" s="37"/>
      <c r="CO1091" s="43"/>
      <c r="CQ1091" s="45"/>
      <c r="CR1091" s="46"/>
      <c r="CT1091" s="47"/>
      <c r="CU1091" s="48"/>
      <c r="CV1091" s="37"/>
      <c r="CW1091" s="43"/>
      <c r="CY1091" s="45"/>
      <c r="CZ1091" s="46"/>
      <c r="DB1091" s="47"/>
      <c r="DC1091" s="48"/>
      <c r="DD1091" s="37"/>
      <c r="DE1091" s="43"/>
      <c r="DG1091" s="45"/>
      <c r="DH1091" s="46"/>
      <c r="DJ1091" s="47"/>
      <c r="DK1091" s="48"/>
      <c r="DL1091" s="37"/>
      <c r="DM1091" s="43"/>
      <c r="DO1091" s="45"/>
      <c r="DP1091" s="46"/>
      <c r="DR1091" s="47"/>
      <c r="DS1091" s="48"/>
      <c r="DT1091" s="37"/>
      <c r="DU1091" s="43"/>
      <c r="DW1091" s="45"/>
      <c r="DX1091" s="46"/>
      <c r="DZ1091" s="47"/>
      <c r="EA1091" s="48"/>
      <c r="EB1091" s="37"/>
      <c r="EC1091" s="43"/>
      <c r="EE1091" s="45"/>
      <c r="EF1091" s="46"/>
      <c r="EH1091" s="47"/>
      <c r="EI1091" s="48"/>
      <c r="EJ1091" s="37"/>
      <c r="EK1091" s="43"/>
      <c r="EM1091" s="45"/>
      <c r="EN1091" s="46"/>
      <c r="EP1091" s="47"/>
      <c r="EQ1091" s="48"/>
      <c r="ER1091" s="37"/>
      <c r="ES1091" s="43"/>
      <c r="EU1091" s="45"/>
      <c r="EV1091" s="46"/>
      <c r="EX1091" s="47"/>
      <c r="EY1091" s="48"/>
      <c r="EZ1091" s="37"/>
      <c r="FA1091" s="43"/>
      <c r="FC1091" s="45"/>
      <c r="FD1091" s="46"/>
      <c r="FF1091" s="47"/>
      <c r="FG1091" s="48"/>
      <c r="FH1091" s="37"/>
      <c r="FI1091" s="43"/>
      <c r="FK1091" s="45"/>
      <c r="FL1091" s="46"/>
      <c r="FN1091" s="47"/>
      <c r="FO1091" s="48"/>
      <c r="FP1091" s="37"/>
      <c r="FQ1091" s="43"/>
      <c r="FS1091" s="45"/>
      <c r="FT1091" s="46"/>
      <c r="FV1091" s="47"/>
      <c r="FW1091" s="48"/>
      <c r="FX1091" s="37"/>
      <c r="FY1091" s="43"/>
      <c r="GA1091" s="45"/>
      <c r="GB1091" s="46"/>
      <c r="GD1091" s="47"/>
      <c r="GE1091" s="48"/>
      <c r="GF1091" s="37"/>
      <c r="GG1091" s="43"/>
      <c r="GI1091" s="45"/>
      <c r="GJ1091" s="46"/>
      <c r="GL1091" s="47"/>
      <c r="GM1091" s="48"/>
      <c r="GN1091" s="37"/>
      <c r="GO1091" s="43"/>
      <c r="GQ1091" s="45"/>
      <c r="GR1091" s="46"/>
      <c r="GT1091" s="47"/>
      <c r="GU1091" s="48"/>
      <c r="GV1091" s="37"/>
      <c r="GW1091" s="43"/>
      <c r="GY1091" s="45"/>
      <c r="GZ1091" s="46"/>
      <c r="HB1091" s="47"/>
      <c r="HC1091" s="48"/>
      <c r="HD1091" s="37"/>
      <c r="HE1091" s="43"/>
      <c r="HG1091" s="45"/>
      <c r="HH1091" s="46"/>
      <c r="HJ1091" s="47"/>
      <c r="HK1091" s="48"/>
      <c r="HL1091" s="37"/>
      <c r="HM1091" s="43"/>
      <c r="HO1091" s="45"/>
      <c r="HP1091" s="46"/>
      <c r="HR1091" s="47"/>
      <c r="HS1091" s="48"/>
      <c r="HT1091" s="37"/>
      <c r="HU1091" s="43"/>
      <c r="HW1091" s="45"/>
      <c r="HX1091" s="46"/>
      <c r="HZ1091" s="47"/>
      <c r="IA1091" s="48"/>
      <c r="IB1091" s="37"/>
      <c r="IC1091" s="43"/>
      <c r="IE1091" s="45"/>
      <c r="IF1091" s="46"/>
      <c r="IH1091" s="47"/>
      <c r="II1091" s="48"/>
      <c r="IJ1091" s="37"/>
      <c r="IK1091" s="43"/>
      <c r="IM1091" s="45"/>
      <c r="IN1091" s="46"/>
      <c r="IP1091" s="47"/>
      <c r="IQ1091" s="48"/>
      <c r="IR1091" s="37"/>
      <c r="IS1091" s="43"/>
      <c r="IU1091" s="45"/>
      <c r="IV1091" s="46"/>
    </row>
    <row r="1092" spans="1:256" s="44" customFormat="1" ht="92.25" customHeight="1">
      <c r="A1092" s="86">
        <v>3</v>
      </c>
      <c r="B1092" s="250" t="s">
        <v>1864</v>
      </c>
      <c r="C1092" s="83">
        <v>48340</v>
      </c>
      <c r="D1092" s="83">
        <v>48340</v>
      </c>
      <c r="E1092" s="139">
        <v>43830</v>
      </c>
      <c r="F1092" s="263" t="s">
        <v>2048</v>
      </c>
      <c r="G1092" s="75" t="s">
        <v>2174</v>
      </c>
      <c r="H1092" s="73"/>
      <c r="I1092" s="30"/>
      <c r="J1092" s="30"/>
      <c r="K1092" s="30"/>
      <c r="L1092" s="37"/>
      <c r="M1092" s="43"/>
      <c r="O1092" s="45"/>
      <c r="P1092" s="46"/>
      <c r="R1092" s="47"/>
      <c r="S1092" s="48"/>
      <c r="T1092" s="37"/>
      <c r="U1092" s="43"/>
      <c r="W1092" s="45"/>
      <c r="X1092" s="46"/>
      <c r="Z1092" s="47"/>
      <c r="AA1092" s="48"/>
      <c r="AB1092" s="37"/>
      <c r="AC1092" s="43"/>
      <c r="AE1092" s="45"/>
      <c r="AF1092" s="46"/>
      <c r="AH1092" s="47"/>
      <c r="AI1092" s="48"/>
      <c r="AJ1092" s="37"/>
      <c r="AK1092" s="43"/>
      <c r="AM1092" s="45"/>
      <c r="AN1092" s="46"/>
      <c r="AP1092" s="47"/>
      <c r="AQ1092" s="48"/>
      <c r="AR1092" s="37"/>
      <c r="AS1092" s="43"/>
      <c r="AU1092" s="45"/>
      <c r="AV1092" s="46"/>
      <c r="AX1092" s="47"/>
      <c r="AY1092" s="48"/>
      <c r="AZ1092" s="37"/>
      <c r="BA1092" s="43"/>
      <c r="BC1092" s="45"/>
      <c r="BD1092" s="46"/>
      <c r="BF1092" s="47"/>
      <c r="BG1092" s="48"/>
      <c r="BH1092" s="37"/>
      <c r="BI1092" s="43"/>
      <c r="BK1092" s="45"/>
      <c r="BL1092" s="46"/>
      <c r="BN1092" s="47"/>
      <c r="BO1092" s="48"/>
      <c r="BP1092" s="37"/>
      <c r="BQ1092" s="43"/>
      <c r="BS1092" s="45"/>
      <c r="BT1092" s="46"/>
      <c r="BV1092" s="47"/>
      <c r="BW1092" s="48"/>
      <c r="BX1092" s="37"/>
      <c r="BY1092" s="43"/>
      <c r="CA1092" s="45"/>
      <c r="CB1092" s="46"/>
      <c r="CD1092" s="47"/>
      <c r="CE1092" s="48"/>
      <c r="CF1092" s="37"/>
      <c r="CG1092" s="43"/>
      <c r="CI1092" s="45"/>
      <c r="CJ1092" s="46"/>
      <c r="CL1092" s="47"/>
      <c r="CM1092" s="48"/>
      <c r="CN1092" s="37"/>
      <c r="CO1092" s="43"/>
      <c r="CQ1092" s="45"/>
      <c r="CR1092" s="46"/>
      <c r="CT1092" s="47"/>
      <c r="CU1092" s="48"/>
      <c r="CV1092" s="37"/>
      <c r="CW1092" s="43"/>
      <c r="CY1092" s="45"/>
      <c r="CZ1092" s="46"/>
      <c r="DB1092" s="47"/>
      <c r="DC1092" s="48"/>
      <c r="DD1092" s="37"/>
      <c r="DE1092" s="43"/>
      <c r="DG1092" s="45"/>
      <c r="DH1092" s="46"/>
      <c r="DJ1092" s="47"/>
      <c r="DK1092" s="48"/>
      <c r="DL1092" s="37"/>
      <c r="DM1092" s="43"/>
      <c r="DO1092" s="45"/>
      <c r="DP1092" s="46"/>
      <c r="DR1092" s="47"/>
      <c r="DS1092" s="48"/>
      <c r="DT1092" s="37"/>
      <c r="DU1092" s="43"/>
      <c r="DW1092" s="45"/>
      <c r="DX1092" s="46"/>
      <c r="DZ1092" s="47"/>
      <c r="EA1092" s="48"/>
      <c r="EB1092" s="37"/>
      <c r="EC1092" s="43"/>
      <c r="EE1092" s="45"/>
      <c r="EF1092" s="46"/>
      <c r="EH1092" s="47"/>
      <c r="EI1092" s="48"/>
      <c r="EJ1092" s="37"/>
      <c r="EK1092" s="43"/>
      <c r="EM1092" s="45"/>
      <c r="EN1092" s="46"/>
      <c r="EP1092" s="47"/>
      <c r="EQ1092" s="48"/>
      <c r="ER1092" s="37"/>
      <c r="ES1092" s="43"/>
      <c r="EU1092" s="45"/>
      <c r="EV1092" s="46"/>
      <c r="EX1092" s="47"/>
      <c r="EY1092" s="48"/>
      <c r="EZ1092" s="37"/>
      <c r="FA1092" s="43"/>
      <c r="FC1092" s="45"/>
      <c r="FD1092" s="46"/>
      <c r="FF1092" s="47"/>
      <c r="FG1092" s="48"/>
      <c r="FH1092" s="37"/>
      <c r="FI1092" s="43"/>
      <c r="FK1092" s="45"/>
      <c r="FL1092" s="46"/>
      <c r="FN1092" s="47"/>
      <c r="FO1092" s="48"/>
      <c r="FP1092" s="37"/>
      <c r="FQ1092" s="43"/>
      <c r="FS1092" s="45"/>
      <c r="FT1092" s="46"/>
      <c r="FV1092" s="47"/>
      <c r="FW1092" s="48"/>
      <c r="FX1092" s="37"/>
      <c r="FY1092" s="43"/>
      <c r="GA1092" s="45"/>
      <c r="GB1092" s="46"/>
      <c r="GD1092" s="47"/>
      <c r="GE1092" s="48"/>
      <c r="GF1092" s="37"/>
      <c r="GG1092" s="43"/>
      <c r="GI1092" s="45"/>
      <c r="GJ1092" s="46"/>
      <c r="GL1092" s="47"/>
      <c r="GM1092" s="48"/>
      <c r="GN1092" s="37"/>
      <c r="GO1092" s="43"/>
      <c r="GQ1092" s="45"/>
      <c r="GR1092" s="46"/>
      <c r="GT1092" s="47"/>
      <c r="GU1092" s="48"/>
      <c r="GV1092" s="37"/>
      <c r="GW1092" s="43"/>
      <c r="GY1092" s="45"/>
      <c r="GZ1092" s="46"/>
      <c r="HB1092" s="47"/>
      <c r="HC1092" s="48"/>
      <c r="HD1092" s="37"/>
      <c r="HE1092" s="43"/>
      <c r="HG1092" s="45"/>
      <c r="HH1092" s="46"/>
      <c r="HJ1092" s="47"/>
      <c r="HK1092" s="48"/>
      <c r="HL1092" s="37"/>
      <c r="HM1092" s="43"/>
      <c r="HO1092" s="45"/>
      <c r="HP1092" s="46"/>
      <c r="HR1092" s="47"/>
      <c r="HS1092" s="48"/>
      <c r="HT1092" s="37"/>
      <c r="HU1092" s="43"/>
      <c r="HW1092" s="45"/>
      <c r="HX1092" s="46"/>
      <c r="HZ1092" s="47"/>
      <c r="IA1092" s="48"/>
      <c r="IB1092" s="37"/>
      <c r="IC1092" s="43"/>
      <c r="IE1092" s="45"/>
      <c r="IF1092" s="46"/>
      <c r="IH1092" s="47"/>
      <c r="II1092" s="48"/>
      <c r="IJ1092" s="37"/>
      <c r="IK1092" s="43"/>
      <c r="IM1092" s="45"/>
      <c r="IN1092" s="46"/>
      <c r="IP1092" s="47"/>
      <c r="IQ1092" s="48"/>
      <c r="IR1092" s="37"/>
      <c r="IS1092" s="43"/>
      <c r="IU1092" s="45"/>
      <c r="IV1092" s="46"/>
    </row>
    <row r="1093" spans="1:256" s="18" customFormat="1" ht="25.5" customHeight="1">
      <c r="A1093" s="86"/>
      <c r="B1093" s="135" t="s">
        <v>2175</v>
      </c>
      <c r="C1093" s="145">
        <f>C1090+C1091+C1092</f>
        <v>95580</v>
      </c>
      <c r="D1093" s="145">
        <f>D1090+D1091+D1092</f>
        <v>95580</v>
      </c>
      <c r="E1093" s="139"/>
      <c r="F1093" s="302"/>
      <c r="G1093" s="75"/>
      <c r="H1093" s="73"/>
      <c r="I1093" s="23"/>
      <c r="J1093" s="23"/>
      <c r="K1093" s="23"/>
      <c r="L1093" s="37"/>
      <c r="M1093" s="38"/>
      <c r="N1093" s="6"/>
      <c r="O1093" s="12"/>
      <c r="P1093" s="39"/>
      <c r="Q1093" s="6"/>
      <c r="R1093" s="16"/>
      <c r="S1093" s="40"/>
      <c r="T1093" s="37"/>
      <c r="U1093" s="38"/>
      <c r="V1093" s="6"/>
      <c r="W1093" s="12"/>
      <c r="X1093" s="39"/>
      <c r="Y1093" s="6"/>
      <c r="Z1093" s="16"/>
      <c r="AA1093" s="40"/>
      <c r="AB1093" s="37"/>
      <c r="AC1093" s="38"/>
      <c r="AD1093" s="6"/>
      <c r="AE1093" s="12"/>
      <c r="AF1093" s="39"/>
      <c r="AG1093" s="6"/>
      <c r="AH1093" s="16"/>
      <c r="AI1093" s="40"/>
      <c r="AJ1093" s="37"/>
      <c r="AK1093" s="38"/>
      <c r="AL1093" s="6"/>
      <c r="AM1093" s="12"/>
      <c r="AN1093" s="39"/>
      <c r="AO1093" s="6"/>
      <c r="AP1093" s="16"/>
      <c r="AQ1093" s="40"/>
      <c r="AR1093" s="37"/>
      <c r="AS1093" s="38"/>
      <c r="AT1093" s="6"/>
      <c r="AU1093" s="12"/>
      <c r="AV1093" s="39"/>
      <c r="AW1093" s="6"/>
      <c r="AX1093" s="16"/>
      <c r="AY1093" s="40"/>
      <c r="AZ1093" s="37"/>
      <c r="BA1093" s="38"/>
      <c r="BB1093" s="6"/>
      <c r="BC1093" s="12"/>
      <c r="BD1093" s="39"/>
      <c r="BE1093" s="6"/>
      <c r="BF1093" s="16"/>
      <c r="BG1093" s="40"/>
      <c r="BH1093" s="37"/>
      <c r="BI1093" s="38"/>
      <c r="BJ1093" s="6"/>
      <c r="BK1093" s="12"/>
      <c r="BL1093" s="39"/>
      <c r="BM1093" s="6"/>
      <c r="BN1093" s="16"/>
      <c r="BO1093" s="40"/>
      <c r="BP1093" s="37"/>
      <c r="BQ1093" s="38"/>
      <c r="BR1093" s="6"/>
      <c r="BS1093" s="12"/>
      <c r="BT1093" s="39"/>
      <c r="BU1093" s="6"/>
      <c r="BV1093" s="16"/>
      <c r="BW1093" s="40"/>
      <c r="BX1093" s="37"/>
      <c r="BY1093" s="38"/>
      <c r="BZ1093" s="6"/>
      <c r="CA1093" s="12"/>
      <c r="CB1093" s="39"/>
      <c r="CC1093" s="6"/>
      <c r="CD1093" s="16"/>
      <c r="CE1093" s="40"/>
      <c r="CF1093" s="37"/>
      <c r="CG1093" s="38"/>
      <c r="CH1093" s="6"/>
      <c r="CI1093" s="12"/>
      <c r="CJ1093" s="39"/>
      <c r="CK1093" s="6"/>
      <c r="CL1093" s="16"/>
      <c r="CM1093" s="40"/>
      <c r="CN1093" s="37"/>
      <c r="CO1093" s="38"/>
      <c r="CP1093" s="6"/>
      <c r="CQ1093" s="12"/>
      <c r="CR1093" s="39"/>
      <c r="CS1093" s="6"/>
      <c r="CT1093" s="16"/>
      <c r="CU1093" s="40"/>
      <c r="CV1093" s="37"/>
      <c r="CW1093" s="38"/>
      <c r="CX1093" s="6"/>
      <c r="CY1093" s="12"/>
      <c r="CZ1093" s="39"/>
      <c r="DA1093" s="6"/>
      <c r="DB1093" s="16"/>
      <c r="DC1093" s="40"/>
      <c r="DD1093" s="37"/>
      <c r="DE1093" s="38"/>
      <c r="DF1093" s="6"/>
      <c r="DG1093" s="12"/>
      <c r="DH1093" s="39"/>
      <c r="DI1093" s="6"/>
      <c r="DJ1093" s="16"/>
      <c r="DK1093" s="40"/>
      <c r="DL1093" s="37"/>
      <c r="DM1093" s="38"/>
      <c r="DN1093" s="6"/>
      <c r="DO1093" s="12"/>
      <c r="DP1093" s="39"/>
      <c r="DQ1093" s="6"/>
      <c r="DR1093" s="16"/>
      <c r="DS1093" s="40"/>
      <c r="DT1093" s="37"/>
      <c r="DU1093" s="38"/>
      <c r="DV1093" s="6"/>
      <c r="DW1093" s="12"/>
      <c r="DX1093" s="39"/>
      <c r="DY1093" s="6"/>
      <c r="DZ1093" s="16"/>
      <c r="EA1093" s="40"/>
      <c r="EB1093" s="37"/>
      <c r="EC1093" s="38"/>
      <c r="ED1093" s="6"/>
      <c r="EE1093" s="12"/>
      <c r="EF1093" s="39"/>
      <c r="EG1093" s="6"/>
      <c r="EH1093" s="16"/>
      <c r="EI1093" s="40"/>
      <c r="EJ1093" s="37"/>
      <c r="EK1093" s="38"/>
      <c r="EL1093" s="6"/>
      <c r="EM1093" s="12"/>
      <c r="EN1093" s="39"/>
      <c r="EO1093" s="6"/>
      <c r="EP1093" s="16"/>
      <c r="EQ1093" s="40"/>
      <c r="ER1093" s="37"/>
      <c r="ES1093" s="38"/>
      <c r="ET1093" s="6"/>
      <c r="EU1093" s="12"/>
      <c r="EV1093" s="39"/>
      <c r="EW1093" s="6"/>
      <c r="EX1093" s="16"/>
      <c r="EY1093" s="40"/>
      <c r="EZ1093" s="37"/>
      <c r="FA1093" s="38"/>
      <c r="FB1093" s="6"/>
      <c r="FC1093" s="12"/>
      <c r="FD1093" s="39"/>
      <c r="FE1093" s="6"/>
      <c r="FF1093" s="16"/>
      <c r="FG1093" s="40"/>
      <c r="FH1093" s="37"/>
      <c r="FI1093" s="38"/>
      <c r="FJ1093" s="6"/>
      <c r="FK1093" s="12"/>
      <c r="FL1093" s="39"/>
      <c r="FM1093" s="6"/>
      <c r="FN1093" s="16"/>
      <c r="FO1093" s="40"/>
      <c r="FP1093" s="37"/>
      <c r="FQ1093" s="38"/>
      <c r="FR1093" s="6"/>
      <c r="FS1093" s="12"/>
      <c r="FT1093" s="39"/>
      <c r="FU1093" s="6"/>
      <c r="FV1093" s="16"/>
      <c r="FW1093" s="40"/>
      <c r="FX1093" s="37"/>
      <c r="FY1093" s="38"/>
      <c r="FZ1093" s="6"/>
      <c r="GA1093" s="12"/>
      <c r="GB1093" s="39"/>
      <c r="GC1093" s="6"/>
      <c r="GD1093" s="16"/>
      <c r="GE1093" s="40"/>
      <c r="GF1093" s="37"/>
      <c r="GG1093" s="38"/>
      <c r="GH1093" s="6"/>
      <c r="GI1093" s="12"/>
      <c r="GJ1093" s="39"/>
      <c r="GK1093" s="6"/>
      <c r="GL1093" s="16"/>
      <c r="GM1093" s="40"/>
      <c r="GN1093" s="37"/>
      <c r="GO1093" s="38"/>
      <c r="GP1093" s="6"/>
      <c r="GQ1093" s="12"/>
      <c r="GR1093" s="39"/>
      <c r="GS1093" s="6"/>
      <c r="GT1093" s="16"/>
      <c r="GU1093" s="40"/>
      <c r="GV1093" s="37"/>
      <c r="GW1093" s="38"/>
      <c r="GX1093" s="6"/>
      <c r="GY1093" s="12"/>
      <c r="GZ1093" s="39"/>
      <c r="HA1093" s="6"/>
      <c r="HB1093" s="16"/>
      <c r="HC1093" s="40"/>
      <c r="HD1093" s="37"/>
      <c r="HE1093" s="38"/>
      <c r="HF1093" s="6"/>
      <c r="HG1093" s="12"/>
      <c r="HH1093" s="39"/>
      <c r="HI1093" s="6"/>
      <c r="HJ1093" s="16"/>
      <c r="HK1093" s="40"/>
      <c r="HL1093" s="37"/>
      <c r="HM1093" s="38"/>
      <c r="HN1093" s="6"/>
      <c r="HO1093" s="12"/>
      <c r="HP1093" s="39"/>
      <c r="HQ1093" s="6"/>
      <c r="HR1093" s="16"/>
      <c r="HS1093" s="40"/>
      <c r="HT1093" s="37"/>
      <c r="HU1093" s="38"/>
      <c r="HV1093" s="6"/>
      <c r="HW1093" s="12"/>
      <c r="HX1093" s="39"/>
      <c r="HY1093" s="6"/>
      <c r="HZ1093" s="16"/>
      <c r="IA1093" s="40"/>
      <c r="IB1093" s="37"/>
      <c r="IC1093" s="38"/>
      <c r="ID1093" s="6"/>
      <c r="IE1093" s="12"/>
      <c r="IF1093" s="39"/>
      <c r="IG1093" s="6"/>
      <c r="IH1093" s="16"/>
      <c r="II1093" s="40"/>
      <c r="IJ1093" s="37"/>
      <c r="IK1093" s="38"/>
      <c r="IL1093" s="6"/>
      <c r="IM1093" s="12"/>
      <c r="IN1093" s="39"/>
      <c r="IO1093" s="6"/>
      <c r="IP1093" s="16"/>
      <c r="IQ1093" s="40"/>
      <c r="IR1093" s="37"/>
      <c r="IS1093" s="38"/>
      <c r="IT1093" s="6"/>
      <c r="IU1093" s="12"/>
      <c r="IV1093" s="39"/>
    </row>
    <row r="1094" spans="1:11" s="18" customFormat="1" ht="15.75">
      <c r="A1094" s="148"/>
      <c r="B1094" s="150"/>
      <c r="C1094" s="151"/>
      <c r="D1094" s="151"/>
      <c r="E1094" s="148"/>
      <c r="F1094" s="310"/>
      <c r="G1094" s="148"/>
      <c r="H1094" s="149"/>
      <c r="I1094" s="23"/>
      <c r="J1094" s="23"/>
      <c r="K1094" s="23"/>
    </row>
    <row r="1095" spans="1:11" s="18" customFormat="1" ht="15.75">
      <c r="A1095" s="148"/>
      <c r="B1095" s="146"/>
      <c r="C1095" s="147"/>
      <c r="D1095" s="147"/>
      <c r="E1095" s="148"/>
      <c r="F1095" s="310"/>
      <c r="G1095" s="148"/>
      <c r="H1095" s="149"/>
      <c r="I1095" s="23"/>
      <c r="J1095" s="23"/>
      <c r="K1095" s="23"/>
    </row>
    <row r="1096" spans="1:11" s="18" customFormat="1" ht="15.75">
      <c r="A1096" s="55" t="s">
        <v>1663</v>
      </c>
      <c r="B1096" s="53"/>
      <c r="C1096" s="54"/>
      <c r="D1096" s="52"/>
      <c r="E1096" s="52"/>
      <c r="F1096" s="310"/>
      <c r="G1096" s="148"/>
      <c r="H1096" s="149"/>
      <c r="I1096" s="23"/>
      <c r="J1096" s="23"/>
      <c r="K1096" s="23"/>
    </row>
    <row r="1097" spans="1:11" s="18" customFormat="1" ht="15.75">
      <c r="A1097" s="53"/>
      <c r="B1097" s="53"/>
      <c r="C1097" s="54"/>
      <c r="D1097" s="52"/>
      <c r="E1097" s="52"/>
      <c r="F1097" s="310"/>
      <c r="G1097" s="148"/>
      <c r="H1097" s="149"/>
      <c r="I1097" s="23"/>
      <c r="J1097" s="23"/>
      <c r="K1097" s="23"/>
    </row>
    <row r="1098" spans="1:11" s="18" customFormat="1" ht="237" customHeight="1">
      <c r="A1098" s="56" t="s">
        <v>956</v>
      </c>
      <c r="B1098" s="56" t="s">
        <v>1664</v>
      </c>
      <c r="C1098" s="56" t="s">
        <v>333</v>
      </c>
      <c r="D1098" s="56" t="s">
        <v>334</v>
      </c>
      <c r="E1098" s="56" t="s">
        <v>335</v>
      </c>
      <c r="F1098" s="310"/>
      <c r="G1098" s="148"/>
      <c r="H1098" s="149"/>
      <c r="I1098" s="23"/>
      <c r="J1098" s="23"/>
      <c r="K1098" s="23"/>
    </row>
    <row r="1099" spans="1:11" s="18" customFormat="1" ht="15.75">
      <c r="A1099" s="57">
        <v>1</v>
      </c>
      <c r="B1099" s="57">
        <v>2</v>
      </c>
      <c r="C1099" s="57">
        <v>3</v>
      </c>
      <c r="D1099" s="57">
        <v>4</v>
      </c>
      <c r="E1099" s="57">
        <v>5</v>
      </c>
      <c r="F1099" s="310"/>
      <c r="G1099" s="148"/>
      <c r="H1099" s="149"/>
      <c r="I1099" s="23"/>
      <c r="J1099" s="23"/>
      <c r="K1099" s="23"/>
    </row>
    <row r="1100" spans="1:11" s="18" customFormat="1" ht="15.75">
      <c r="A1100" s="148"/>
      <c r="B1100" s="146"/>
      <c r="C1100" s="147"/>
      <c r="D1100" s="147"/>
      <c r="E1100" s="148"/>
      <c r="F1100" s="310"/>
      <c r="G1100" s="148"/>
      <c r="H1100" s="149"/>
      <c r="I1100" s="23"/>
      <c r="J1100" s="23"/>
      <c r="K1100" s="23"/>
    </row>
    <row r="1101" spans="1:11" s="18" customFormat="1" ht="15.75">
      <c r="A1101" s="148"/>
      <c r="B1101" s="146"/>
      <c r="C1101" s="147"/>
      <c r="D1101" s="147"/>
      <c r="E1101" s="148"/>
      <c r="F1101" s="310"/>
      <c r="G1101" s="148"/>
      <c r="H1101" s="149"/>
      <c r="I1101" s="23"/>
      <c r="J1101" s="23"/>
      <c r="K1101" s="23"/>
    </row>
    <row r="1102" spans="1:11" s="18" customFormat="1" ht="15.75">
      <c r="A1102" s="148"/>
      <c r="B1102" s="146"/>
      <c r="C1102" s="147"/>
      <c r="D1102" s="147"/>
      <c r="E1102" s="148"/>
      <c r="F1102" s="310"/>
      <c r="G1102" s="148"/>
      <c r="H1102" s="149"/>
      <c r="I1102" s="23"/>
      <c r="J1102" s="23"/>
      <c r="K1102" s="23"/>
    </row>
    <row r="1103" spans="1:11" s="18" customFormat="1" ht="15.75">
      <c r="A1103" s="148"/>
      <c r="B1103" s="146"/>
      <c r="C1103" s="147"/>
      <c r="D1103" s="147"/>
      <c r="E1103" s="148"/>
      <c r="F1103" s="310"/>
      <c r="G1103" s="148"/>
      <c r="H1103" s="149"/>
      <c r="I1103" s="23"/>
      <c r="J1103" s="23"/>
      <c r="K1103" s="23"/>
    </row>
    <row r="1104" spans="1:11" s="18" customFormat="1" ht="15.75">
      <c r="A1104" s="148"/>
      <c r="B1104" s="146"/>
      <c r="C1104" s="147"/>
      <c r="D1104" s="147"/>
      <c r="E1104" s="148"/>
      <c r="F1104" s="310"/>
      <c r="G1104" s="148"/>
      <c r="H1104" s="149"/>
      <c r="I1104" s="23"/>
      <c r="J1104" s="23"/>
      <c r="K1104" s="23"/>
    </row>
    <row r="1105" spans="1:11" s="18" customFormat="1" ht="15.75">
      <c r="A1105" s="148"/>
      <c r="B1105" s="146"/>
      <c r="C1105" s="147"/>
      <c r="D1105" s="147"/>
      <c r="E1105" s="148"/>
      <c r="F1105" s="310"/>
      <c r="G1105" s="148"/>
      <c r="H1105" s="149"/>
      <c r="I1105" s="23"/>
      <c r="J1105" s="23"/>
      <c r="K1105" s="23"/>
    </row>
    <row r="1106" spans="1:11" s="18" customFormat="1" ht="15.75">
      <c r="A1106" s="148"/>
      <c r="B1106" s="150"/>
      <c r="C1106" s="151"/>
      <c r="D1106" s="151"/>
      <c r="E1106" s="148"/>
      <c r="F1106" s="310"/>
      <c r="G1106" s="148"/>
      <c r="H1106" s="149"/>
      <c r="I1106" s="23"/>
      <c r="J1106" s="23"/>
      <c r="K1106" s="23"/>
    </row>
    <row r="1107" spans="1:256" s="18" customFormat="1" ht="12.75" customHeight="1">
      <c r="A1107" s="148"/>
      <c r="B1107" s="150"/>
      <c r="C1107" s="151"/>
      <c r="D1107" s="151"/>
      <c r="E1107" s="148"/>
      <c r="F1107" s="310"/>
      <c r="G1107" s="148"/>
      <c r="H1107" s="149"/>
      <c r="I1107" s="23"/>
      <c r="J1107" s="23"/>
      <c r="K1107" s="23"/>
      <c r="L1107" s="42"/>
      <c r="M1107" s="42"/>
      <c r="N1107" s="42"/>
      <c r="O1107" s="42"/>
      <c r="P1107" s="42"/>
      <c r="Q1107" s="413"/>
      <c r="R1107" s="413"/>
      <c r="S1107" s="413"/>
      <c r="T1107" s="413"/>
      <c r="U1107" s="413"/>
      <c r="V1107" s="413"/>
      <c r="W1107" s="413"/>
      <c r="X1107" s="413"/>
      <c r="Y1107" s="413"/>
      <c r="Z1107" s="413"/>
      <c r="AA1107" s="413"/>
      <c r="AB1107" s="413"/>
      <c r="AC1107" s="413"/>
      <c r="AD1107" s="413"/>
      <c r="AE1107" s="413"/>
      <c r="AF1107" s="413"/>
      <c r="AG1107" s="413"/>
      <c r="AH1107" s="413"/>
      <c r="AI1107" s="413"/>
      <c r="AJ1107" s="413"/>
      <c r="AK1107" s="413"/>
      <c r="AL1107" s="413"/>
      <c r="AM1107" s="413"/>
      <c r="AN1107" s="413"/>
      <c r="AO1107" s="413"/>
      <c r="AP1107" s="413"/>
      <c r="AQ1107" s="413"/>
      <c r="AR1107" s="413"/>
      <c r="AS1107" s="413"/>
      <c r="AT1107" s="413"/>
      <c r="AU1107" s="413"/>
      <c r="AV1107" s="413"/>
      <c r="AW1107" s="413"/>
      <c r="AX1107" s="413"/>
      <c r="AY1107" s="413"/>
      <c r="AZ1107" s="413"/>
      <c r="BA1107" s="413"/>
      <c r="BB1107" s="413"/>
      <c r="BC1107" s="413"/>
      <c r="BD1107" s="413"/>
      <c r="BE1107" s="413"/>
      <c r="BF1107" s="413"/>
      <c r="BG1107" s="413"/>
      <c r="BH1107" s="413"/>
      <c r="BI1107" s="413"/>
      <c r="BJ1107" s="413"/>
      <c r="BK1107" s="413"/>
      <c r="BL1107" s="413"/>
      <c r="BM1107" s="413"/>
      <c r="BN1107" s="413"/>
      <c r="BO1107" s="413"/>
      <c r="BP1107" s="413"/>
      <c r="BQ1107" s="413"/>
      <c r="BR1107" s="413"/>
      <c r="BS1107" s="413"/>
      <c r="BT1107" s="413"/>
      <c r="BU1107" s="413"/>
      <c r="BV1107" s="413"/>
      <c r="BW1107" s="413"/>
      <c r="BX1107" s="413"/>
      <c r="BY1107" s="413"/>
      <c r="BZ1107" s="413"/>
      <c r="CA1107" s="413"/>
      <c r="CB1107" s="413"/>
      <c r="CC1107" s="413"/>
      <c r="CD1107" s="413"/>
      <c r="CE1107" s="413"/>
      <c r="CF1107" s="413"/>
      <c r="CG1107" s="413"/>
      <c r="CH1107" s="413"/>
      <c r="CI1107" s="413"/>
      <c r="CJ1107" s="413"/>
      <c r="CK1107" s="413"/>
      <c r="CL1107" s="413"/>
      <c r="CM1107" s="413"/>
      <c r="CN1107" s="413"/>
      <c r="CO1107" s="413"/>
      <c r="CP1107" s="413"/>
      <c r="CQ1107" s="413"/>
      <c r="CR1107" s="413"/>
      <c r="CS1107" s="413"/>
      <c r="CT1107" s="413"/>
      <c r="CU1107" s="413"/>
      <c r="CV1107" s="413"/>
      <c r="CW1107" s="413"/>
      <c r="CX1107" s="413"/>
      <c r="CY1107" s="413"/>
      <c r="CZ1107" s="413"/>
      <c r="DA1107" s="413"/>
      <c r="DB1107" s="413"/>
      <c r="DC1107" s="413"/>
      <c r="DD1107" s="413"/>
      <c r="DE1107" s="413"/>
      <c r="DF1107" s="413"/>
      <c r="DG1107" s="413"/>
      <c r="DH1107" s="413"/>
      <c r="DI1107" s="413"/>
      <c r="DJ1107" s="413"/>
      <c r="DK1107" s="413"/>
      <c r="DL1107" s="413"/>
      <c r="DM1107" s="413"/>
      <c r="DN1107" s="413"/>
      <c r="DO1107" s="413"/>
      <c r="DP1107" s="413"/>
      <c r="DQ1107" s="413"/>
      <c r="DR1107" s="413"/>
      <c r="DS1107" s="413"/>
      <c r="DT1107" s="413"/>
      <c r="DU1107" s="413"/>
      <c r="DV1107" s="413"/>
      <c r="DW1107" s="413"/>
      <c r="DX1107" s="413"/>
      <c r="DY1107" s="413"/>
      <c r="DZ1107" s="413"/>
      <c r="EA1107" s="413"/>
      <c r="EB1107" s="413"/>
      <c r="EC1107" s="413"/>
      <c r="ED1107" s="413"/>
      <c r="EE1107" s="413"/>
      <c r="EF1107" s="413"/>
      <c r="EG1107" s="413"/>
      <c r="EH1107" s="413"/>
      <c r="EI1107" s="413"/>
      <c r="EJ1107" s="413"/>
      <c r="EK1107" s="413"/>
      <c r="EL1107" s="413"/>
      <c r="EM1107" s="413"/>
      <c r="EN1107" s="413"/>
      <c r="EO1107" s="413"/>
      <c r="EP1107" s="413"/>
      <c r="EQ1107" s="413"/>
      <c r="ER1107" s="413"/>
      <c r="ES1107" s="413"/>
      <c r="ET1107" s="413"/>
      <c r="EU1107" s="413"/>
      <c r="EV1107" s="413"/>
      <c r="EW1107" s="413"/>
      <c r="EX1107" s="413"/>
      <c r="EY1107" s="413"/>
      <c r="EZ1107" s="413"/>
      <c r="FA1107" s="413"/>
      <c r="FB1107" s="413"/>
      <c r="FC1107" s="413"/>
      <c r="FD1107" s="413"/>
      <c r="FE1107" s="413"/>
      <c r="FF1107" s="413"/>
      <c r="FG1107" s="413"/>
      <c r="FH1107" s="413"/>
      <c r="FI1107" s="413"/>
      <c r="FJ1107" s="413"/>
      <c r="FK1107" s="413"/>
      <c r="FL1107" s="413"/>
      <c r="FM1107" s="413"/>
      <c r="FN1107" s="413"/>
      <c r="FO1107" s="413"/>
      <c r="FP1107" s="413"/>
      <c r="FQ1107" s="413"/>
      <c r="FR1107" s="413"/>
      <c r="FS1107" s="413"/>
      <c r="FT1107" s="413"/>
      <c r="FU1107" s="413"/>
      <c r="FV1107" s="413"/>
      <c r="FW1107" s="413"/>
      <c r="FX1107" s="413"/>
      <c r="FY1107" s="413"/>
      <c r="FZ1107" s="413"/>
      <c r="GA1107" s="413"/>
      <c r="GB1107" s="413"/>
      <c r="GC1107" s="413"/>
      <c r="GD1107" s="413"/>
      <c r="GE1107" s="413"/>
      <c r="GF1107" s="413"/>
      <c r="GG1107" s="413"/>
      <c r="GH1107" s="413"/>
      <c r="GI1107" s="413"/>
      <c r="GJ1107" s="413"/>
      <c r="GK1107" s="413"/>
      <c r="GL1107" s="413"/>
      <c r="GM1107" s="413"/>
      <c r="GN1107" s="413"/>
      <c r="GO1107" s="413"/>
      <c r="GP1107" s="413"/>
      <c r="GQ1107" s="413"/>
      <c r="GR1107" s="413"/>
      <c r="GS1107" s="413"/>
      <c r="GT1107" s="413"/>
      <c r="GU1107" s="413"/>
      <c r="GV1107" s="413"/>
      <c r="GW1107" s="413"/>
      <c r="GX1107" s="413"/>
      <c r="GY1107" s="413"/>
      <c r="GZ1107" s="413"/>
      <c r="HA1107" s="413"/>
      <c r="HB1107" s="413"/>
      <c r="HC1107" s="413"/>
      <c r="HD1107" s="413"/>
      <c r="HE1107" s="413"/>
      <c r="HF1107" s="413"/>
      <c r="HG1107" s="413"/>
      <c r="HH1107" s="413"/>
      <c r="HI1107" s="413"/>
      <c r="HJ1107" s="413"/>
      <c r="HK1107" s="413"/>
      <c r="HL1107" s="413"/>
      <c r="HM1107" s="413"/>
      <c r="HN1107" s="413"/>
      <c r="HO1107" s="413"/>
      <c r="HP1107" s="413"/>
      <c r="HQ1107" s="413"/>
      <c r="HR1107" s="413"/>
      <c r="HS1107" s="413"/>
      <c r="HT1107" s="413"/>
      <c r="HU1107" s="413"/>
      <c r="HV1107" s="413"/>
      <c r="HW1107" s="413"/>
      <c r="HX1107" s="413"/>
      <c r="HY1107" s="413"/>
      <c r="HZ1107" s="413"/>
      <c r="IA1107" s="413"/>
      <c r="IB1107" s="413"/>
      <c r="IC1107" s="413"/>
      <c r="ID1107" s="413"/>
      <c r="IE1107" s="413"/>
      <c r="IF1107" s="413"/>
      <c r="IG1107" s="413"/>
      <c r="IH1107" s="413"/>
      <c r="II1107" s="413"/>
      <c r="IJ1107" s="413"/>
      <c r="IK1107" s="413"/>
      <c r="IL1107" s="413"/>
      <c r="IM1107" s="413"/>
      <c r="IN1107" s="413"/>
      <c r="IO1107" s="413"/>
      <c r="IP1107" s="413"/>
      <c r="IQ1107" s="413"/>
      <c r="IR1107" s="413"/>
      <c r="IS1107" s="413"/>
      <c r="IT1107" s="413"/>
      <c r="IU1107" s="413"/>
      <c r="IV1107" s="413"/>
    </row>
    <row r="1109" spans="2:7" ht="15.75">
      <c r="B1109" s="152"/>
      <c r="C1109" s="152"/>
      <c r="D1109" s="152"/>
      <c r="E1109" s="152"/>
      <c r="F1109" s="311"/>
      <c r="G1109" s="152"/>
    </row>
  </sheetData>
  <sheetProtection/>
  <mergeCells count="75">
    <mergeCell ref="IG1107:IN1107"/>
    <mergeCell ref="IO1107:IV1107"/>
    <mergeCell ref="HA1107:HH1107"/>
    <mergeCell ref="HI1107:HP1107"/>
    <mergeCell ref="HQ1107:HX1107"/>
    <mergeCell ref="HY1107:IF1107"/>
    <mergeCell ref="GC1107:GJ1107"/>
    <mergeCell ref="GK1107:GR1107"/>
    <mergeCell ref="A29:H29"/>
    <mergeCell ref="EO1107:EV1107"/>
    <mergeCell ref="EW1107:FD1107"/>
    <mergeCell ref="FE1107:FL1107"/>
    <mergeCell ref="Q1107:X1107"/>
    <mergeCell ref="Y1107:AF1107"/>
    <mergeCell ref="AG1107:AN1107"/>
    <mergeCell ref="FM1107:FT1107"/>
    <mergeCell ref="CK1107:CR1107"/>
    <mergeCell ref="CS1107:CZ1107"/>
    <mergeCell ref="DA1107:DH1107"/>
    <mergeCell ref="DI1107:DP1107"/>
    <mergeCell ref="FU1107:GB1107"/>
    <mergeCell ref="AO1107:AV1107"/>
    <mergeCell ref="AW1107:BD1107"/>
    <mergeCell ref="BE1107:BL1107"/>
    <mergeCell ref="BM1107:BT1107"/>
    <mergeCell ref="HQ1088:HX1088"/>
    <mergeCell ref="HY1088:IF1088"/>
    <mergeCell ref="BE1088:BL1088"/>
    <mergeCell ref="DQ1107:DX1107"/>
    <mergeCell ref="DY1107:EF1107"/>
    <mergeCell ref="EG1107:EN1107"/>
    <mergeCell ref="DQ1088:DX1088"/>
    <mergeCell ref="BM1088:BT1088"/>
    <mergeCell ref="BU1088:CB1088"/>
    <mergeCell ref="CC1088:CJ1088"/>
    <mergeCell ref="IG1088:IN1088"/>
    <mergeCell ref="BU1107:CB1107"/>
    <mergeCell ref="GK1088:GR1088"/>
    <mergeCell ref="GS1088:GZ1088"/>
    <mergeCell ref="HA1088:HH1088"/>
    <mergeCell ref="DI1088:DP1088"/>
    <mergeCell ref="GS1107:GZ1107"/>
    <mergeCell ref="CC1107:CJ1107"/>
    <mergeCell ref="CS1088:CZ1088"/>
    <mergeCell ref="DA1088:DH1088"/>
    <mergeCell ref="IO1088:IV1088"/>
    <mergeCell ref="FU1088:GB1088"/>
    <mergeCell ref="GC1088:GJ1088"/>
    <mergeCell ref="DY1088:EF1088"/>
    <mergeCell ref="EG1088:EN1088"/>
    <mergeCell ref="EO1088:EV1088"/>
    <mergeCell ref="EW1088:FD1088"/>
    <mergeCell ref="FE1088:FL1088"/>
    <mergeCell ref="FM1088:FT1088"/>
    <mergeCell ref="HI1088:HP1088"/>
    <mergeCell ref="CK1088:CR1088"/>
    <mergeCell ref="AG1088:AN1088"/>
    <mergeCell ref="AO1088:AV1088"/>
    <mergeCell ref="AW1088:BD1088"/>
    <mergeCell ref="Y1088:AF1088"/>
    <mergeCell ref="A1016:H1016"/>
    <mergeCell ref="A1000:H1000"/>
    <mergeCell ref="B1007:C1007"/>
    <mergeCell ref="A1088:H1088"/>
    <mergeCell ref="Q1088:X1088"/>
    <mergeCell ref="A853:H853"/>
    <mergeCell ref="A158:G158"/>
    <mergeCell ref="A394:H394"/>
    <mergeCell ref="B509:C509"/>
    <mergeCell ref="A2:B2"/>
    <mergeCell ref="A7:H7"/>
    <mergeCell ref="A8:H8"/>
    <mergeCell ref="A12:H12"/>
    <mergeCell ref="A13:H13"/>
    <mergeCell ref="A24:H24"/>
  </mergeCells>
  <printOptions/>
  <pageMargins left="0.75" right="0.75" top="1" bottom="1" header="0.5" footer="0.5"/>
  <pageSetup horizontalDpi="600" verticalDpi="600" orientation="portrait" paperSize="9" scale="5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7"/>
  <sheetViews>
    <sheetView zoomScale="50" zoomScaleNormal="50" zoomScaleSheetLayoutView="50" zoomScalePageLayoutView="0" workbookViewId="0" topLeftCell="A1">
      <selection activeCell="F40" sqref="F40"/>
    </sheetView>
  </sheetViews>
  <sheetFormatPr defaultColWidth="9.140625" defaultRowHeight="12.75"/>
  <cols>
    <col min="1" max="1" width="5.8515625" style="52" customWidth="1"/>
    <col min="2" max="2" width="32.57421875" style="52" customWidth="1"/>
    <col min="3" max="3" width="24.00390625" style="52" customWidth="1"/>
    <col min="4" max="4" width="29.8515625" style="52" customWidth="1"/>
    <col min="5" max="5" width="30.140625" style="52" customWidth="1"/>
    <col min="6" max="6" width="21.00390625" style="52" customWidth="1"/>
    <col min="7" max="7" width="32.7109375" style="52" customWidth="1"/>
    <col min="8" max="8" width="33.140625" style="52" customWidth="1"/>
    <col min="9" max="9" width="30.8515625" style="52" customWidth="1"/>
    <col min="10" max="16384" width="9.140625" style="52" customWidth="1"/>
  </cols>
  <sheetData>
    <row r="2" spans="1:2" ht="20.25">
      <c r="A2" s="421" t="s">
        <v>336</v>
      </c>
      <c r="B2" s="421"/>
    </row>
    <row r="3" spans="1:2" ht="20.25">
      <c r="A3" s="49"/>
      <c r="B3" s="49"/>
    </row>
    <row r="4" spans="1:16" ht="38.25" customHeight="1">
      <c r="A4" s="422" t="s">
        <v>2439</v>
      </c>
      <c r="B4" s="422"/>
      <c r="C4" s="422"/>
      <c r="D4" s="422"/>
      <c r="E4" s="422"/>
      <c r="F4" s="422"/>
      <c r="G4" s="422"/>
      <c r="H4" s="422"/>
      <c r="I4" s="422"/>
      <c r="J4" s="60"/>
      <c r="K4" s="60"/>
      <c r="L4" s="60"/>
      <c r="M4" s="60"/>
      <c r="N4" s="60"/>
      <c r="O4" s="60"/>
      <c r="P4" s="60"/>
    </row>
    <row r="6" spans="1:9" ht="154.5" customHeight="1">
      <c r="A6" s="50" t="s">
        <v>956</v>
      </c>
      <c r="B6" s="50" t="s">
        <v>337</v>
      </c>
      <c r="C6" s="50" t="s">
        <v>338</v>
      </c>
      <c r="D6" s="50" t="s">
        <v>339</v>
      </c>
      <c r="E6" s="50" t="s">
        <v>340</v>
      </c>
      <c r="F6" s="58" t="s">
        <v>341</v>
      </c>
      <c r="G6" s="58" t="s">
        <v>342</v>
      </c>
      <c r="H6" s="58" t="s">
        <v>343</v>
      </c>
      <c r="I6" s="58" t="s">
        <v>2438</v>
      </c>
    </row>
    <row r="7" spans="1:9" ht="18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9">
        <v>6</v>
      </c>
      <c r="G7" s="59">
        <v>7</v>
      </c>
      <c r="H7" s="59">
        <v>8</v>
      </c>
      <c r="I7" s="59">
        <v>9</v>
      </c>
    </row>
  </sheetData>
  <sheetProtection/>
  <mergeCells count="2">
    <mergeCell ref="A2:B2"/>
    <mergeCell ref="A4:I4"/>
  </mergeCells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анатольевна инга</cp:lastModifiedBy>
  <cp:lastPrinted>2021-01-15T12:13:41Z</cp:lastPrinted>
  <dcterms:created xsi:type="dcterms:W3CDTF">1996-10-08T23:32:33Z</dcterms:created>
  <dcterms:modified xsi:type="dcterms:W3CDTF">2021-01-22T05:33:34Z</dcterms:modified>
  <cp:category/>
  <cp:version/>
  <cp:contentType/>
  <cp:contentStatus/>
</cp:coreProperties>
</file>